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41" documentId="120_S{2AC9BD13-BADA-5192-A53E-5A8FF88502F6}" xr6:coauthVersionLast="47" xr6:coauthVersionMax="47" xr10:uidLastSave="{A489662B-F1EE-43B5-82EB-80ADA0C4402C}"/>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<sst xmlns="http://schemas.openxmlformats.org/spreadsheetml/2006/main" count="181536" uniqueCount="39145">
  <si>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</si>
  <si>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</si>
  <si>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</si>
  <si>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</si>
  <si>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</si>
  <si>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</si>
  <si>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</si>
  <si>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</si>
  <si>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</si>
  <si>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</si>
  <si>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</si>
  <si>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</si>
  <si>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</si>
  <si>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</si>
  <si>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</si>
  <si>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</si>
  <si>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</si>
  <si>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</si>
  <si>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</si>
  <si>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</si>
  <si>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</si>
  <si>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</si>
  <si>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</si>
  <si>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</si>
  <si>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</si>
  <si>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</si>
  <si>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</si>
  <si>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</si>
  <si>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</si>
  <si>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</si>
  <si>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</si>
  <si>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</si>
  <si>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</si>
  <si>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</si>
  <si>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</si>
  <si>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</si>
  <si>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</si>
  <si>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</si>
  <si>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</si>
  <si>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</si>
  <si>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</si>
  <si>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</si>
  <si>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</si>
  <si>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</si>
  <si>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</si>
  <si>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</si>
  <si>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</si>
  <si>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</si>
  <si>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</si>
  <si>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</si>
  <si>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</si>
  <si>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</si>
  <si>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</si>
  <si>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</si>
  <si>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</si>
  <si>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</si>
  <si>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</si>
  <si>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</si>
  <si>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</si>
  <si>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</si>
  <si>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</si>
  <si>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</si>
  <si>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</si>
  <si>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</si>
  <si>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</si>
  <si>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</si>
  <si>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</si>
  <si>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</si>
  <si>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</si>
  <si>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</si>
  <si>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</si>
  <si>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</si>
  <si>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</si>
  <si>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</si>
  <si>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</si>
  <si>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</si>
  <si>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</si>
  <si>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</si>
  <si>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</si>
  <si>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</si>
  <si>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</si>
  <si>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</si>
  <si>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</si>
  <si>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</si>
  <si>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</si>
  <si>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</si>
  <si>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</si>
  <si>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</si>
  <si>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</si>
  <si>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</si>
  <si>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</si>
  <si>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</si>
  <si>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</si>
  <si>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</si>
  <si>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</si>
  <si>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</si>
  <si>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</si>
  <si>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</si>
  <si>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</si>
  <si>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</si>
  <si>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</si>
  <si>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</si>
  <si>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</si>
  <si>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</si>
  <si>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</si>
  <si>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</si>
  <si>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</si>
  <si>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</si>
  <si>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</si>
  <si>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</si>
  <si>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</si>
  <si>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</si>
  <si>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</si>
  <si>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</si>
  <si>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</si>
  <si>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</si>
  <si>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</si>
  <si>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</si>
  <si>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</si>
  <si>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</si>
  <si>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</si>
  <si>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</si>
  <si>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</si>
  <si>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</si>
  <si>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</si>
  <si>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</si>
  <si>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</si>
  <si>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</si>
  <si>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</si>
  <si>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</si>
  <si>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</si>
  <si>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</si>
  <si>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</si>
  <si>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</si>
  <si>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</si>
  <si>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</si>
  <si>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</si>
  <si>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</si>
  <si>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</si>
  <si>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</si>
  <si>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</si>
  <si>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</si>
  <si>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</si>
  <si>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</si>
  <si>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</si>
  <si>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</si>
  <si>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</si>
  <si>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</si>
  <si>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</si>
  <si>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</si>
  <si>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</si>
  <si>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</si>
  <si>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</si>
  <si>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</si>
  <si>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</si>
  <si>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</si>
  <si>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</si>
  <si>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</si>
  <si>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</si>
  <si>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</si>
  <si>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</si>
  <si>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</si>
  <si>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</si>
  <si>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</si>
  <si>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</si>
  <si>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</si>
  <si>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</si>
  <si>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</si>
  <si>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</si>
  <si>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</si>
  <si>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</si>
  <si>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</si>
  <si>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</si>
  <si>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</si>
  <si>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</si>
  <si>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</si>
  <si>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</si>
  <si>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</si>
  <si>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</si>
  <si>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</si>
  <si>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</si>
  <si>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</si>
  <si>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</si>
  <si>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</si>
  <si>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</si>
  <si>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</si>
  <si>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</si>
  <si>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</si>
  <si>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</si>
  <si>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</si>
  <si>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</si>
  <si>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</si>
  <si>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</si>
  <si>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</si>
  <si>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</si>
  <si>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</si>
  <si>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</si>
  <si>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</si>
  <si>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</si>
  <si>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</si>
  <si>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</si>
  <si>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</si>
  <si>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</si>
  <si>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</si>
  <si>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</si>
  <si>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</si>
  <si>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</si>
  <si>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</si>
  <si>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</si>
  <si>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</si>
  <si>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</si>
  <si>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</si>
  <si>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</si>
  <si>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</si>
  <si>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</si>
  <si>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</si>
  <si>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</si>
  <si>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</si>
  <si>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</si>
  <si>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</si>
  <si>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</si>
  <si>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</si>
  <si>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</si>
  <si>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</si>
  <si>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</si>
  <si>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</si>
  <si>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</si>
  <si>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</si>
  <si>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</si>
  <si>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</si>
  <si>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</si>
  <si>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</si>
  <si>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</si>
  <si>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</si>
  <si>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</si>
  <si>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</si>
  <si>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</si>
  <si>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</si>
  <si>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</si>
  <si>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</si>
  <si>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</si>
  <si>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</si>
  <si>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</si>
  <si>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</si>
  <si>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</si>
  <si>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</si>
  <si>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</si>
  <si>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</si>
  <si>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</si>
  <si>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</si>
  <si>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</si>
  <si>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</si>
  <si>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</si>
  <si>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</si>
  <si>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</si>
  <si>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</si>
  <si>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</si>
  <si>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</si>
  <si>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</si>
  <si>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</si>
  <si>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</si>
  <si>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</si>
  <si>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</si>
  <si>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</si>
  <si>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</si>
  <si>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</si>
  <si>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</si>
  <si>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</si>
  <si>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</si>
  <si>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</si>
  <si>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</si>
  <si>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</si>
  <si>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</si>
  <si>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</si>
  <si>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</si>
  <si>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</si>
  <si>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</si>
  <si>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</si>
  <si>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</si>
  <si>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</si>
  <si>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</si>
  <si>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</si>
  <si>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</si>
  <si>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</si>
  <si>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</si>
  <si>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</si>
  <si>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</si>
  <si>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</si>
  <si>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</si>
  <si>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</si>
  <si>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</si>
  <si>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</si>
  <si>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</si>
  <si>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</si>
  <si>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</si>
  <si>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</si>
  <si>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</si>
  <si>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</si>
  <si>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</si>
  <si>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</si>
  <si>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</si>
  <si>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</si>
  <si>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</si>
  <si>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</si>
  <si>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</si>
  <si>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</si>
  <si>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</si>
  <si>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</si>
  <si>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</si>
  <si>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</si>
  <si>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</si>
  <si>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</si>
  <si>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</si>
  <si>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</si>
  <si>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</si>
  <si>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</si>
  <si>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</si>
  <si>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</si>
  <si>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</si>
  <si>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</si>
  <si>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</si>
  <si>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</si>
  <si>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</si>
  <si>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</si>
  <si>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</si>
  <si>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</si>
  <si>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</si>
  <si>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</si>
  <si>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</si>
  <si>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</si>
  <si>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</si>
  <si>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</si>
  <si>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</si>
  <si>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</si>
  <si>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</si>
  <si>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</si>
  <si>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</si>
  <si>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</si>
  <si>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</si>
  <si>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</si>
  <si>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</si>
  <si>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</si>
  <si>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</si>
  <si>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</si>
  <si>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</si>
  <si>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</si>
  <si>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</si>
  <si>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</si>
  <si>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</si>
  <si>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</si>
  <si>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</si>
  <si>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</si>
  <si>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</si>
  <si>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</si>
  <si>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</si>
  <si>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</si>
  <si>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</si>
  <si>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</si>
  <si>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</si>
  <si>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</si>
  <si>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</si>
  <si>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</si>
  <si>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</si>
  <si>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</si>
  <si>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</si>
  <si>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</si>
  <si>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</si>
  <si>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</si>
  <si>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</si>
  <si>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</si>
  <si>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</si>
  <si>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</si>
  <si>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</si>
  <si>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</si>
  <si>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</si>
  <si>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</si>
  <si>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</si>
  <si>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</si>
  <si>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</si>
  <si>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</si>
  <si>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</si>
  <si>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</si>
  <si>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</si>
  <si>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</si>
  <si>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</si>
  <si>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</si>
  <si>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</si>
  <si>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</si>
  <si>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</si>
  <si>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</si>
  <si>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</si>
  <si>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</si>
  <si>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</si>
  <si>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</si>
  <si>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</si>
  <si>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</si>
  <si>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</si>
  <si>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</si>
  <si>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</si>
  <si>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</si>
  <si>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</si>
  <si>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</si>
  <si>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</si>
  <si>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</si>
  <si>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</si>
  <si>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</si>
  <si>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</si>
  <si>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</si>
  <si>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</si>
  <si>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</si>
  <si>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</si>
  <si>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</si>
  <si>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</si>
  <si>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</si>
  <si>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</si>
  <si>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</si>
  <si>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</si>
  <si>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</si>
  <si>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</si>
  <si>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</si>
  <si>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</si>
  <si>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</si>
  <si>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</si>
  <si>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</si>
  <si>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</si>
  <si>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</si>
  <si>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</si>
  <si>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</si>
  <si>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</si>
  <si>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</si>
  <si>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</si>
  <si>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</si>
  <si>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</si>
  <si>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</si>
  <si>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</si>
  <si>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</si>
  <si>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</si>
  <si>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</si>
  <si>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</si>
  <si>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</si>
  <si>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</si>
  <si>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</si>
  <si>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</si>
  <si>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</si>
  <si>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</si>
  <si>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</si>
  <si>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</si>
  <si>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</si>
  <si>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</si>
  <si>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</si>
  <si>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</si>
  <si>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</si>
  <si>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</si>
  <si>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</si>
  <si>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</si>
  <si>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</si>
  <si>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</si>
  <si>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</si>
  <si>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</si>
  <si>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</si>
  <si>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</si>
  <si>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</si>
  <si>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</si>
  <si>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</si>
  <si>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</si>
  <si>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</si>
  <si>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</si>
  <si>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</si>
  <si>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</si>
  <si>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</si>
  <si>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</si>
  <si>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</si>
  <si>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</si>
  <si>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</si>
  <si>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</si>
  <si>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</si>
  <si>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</si>
  <si>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</si>
  <si>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</si>
  <si>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</si>
  <si>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</si>
  <si>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</si>
  <si>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</si>
  <si>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</si>
  <si>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</si>
  <si>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</si>
  <si>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</si>
  <si>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</si>
  <si>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</si>
  <si>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</si>
  <si>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</si>
  <si>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</si>
  <si>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</si>
  <si>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</si>
  <si>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</si>
  <si>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</si>
  <si>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</si>
  <si>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</si>
  <si>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</si>
  <si>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</si>
  <si>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</si>
  <si>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</si>
  <si>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</si>
  <si>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</si>
  <si>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</si>
  <si>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</si>
  <si>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</si>
  <si>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</si>
  <si>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</si>
  <si>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</si>
  <si>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</si>
  <si>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</si>
  <si>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</si>
  <si>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</si>
  <si>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</si>
  <si>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</si>
  <si>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</si>
  <si>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</si>
  <si>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</si>
  <si>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</si>
  <si>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</si>
  <si>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</si>
  <si>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</si>
  <si>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</si>
  <si>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</si>
  <si>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</si>
  <si>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</si>
  <si>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</si>
  <si>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</si>
  <si>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</si>
  <si>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</si>
  <si>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</si>
  <si>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</si>
  <si>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</si>
  <si>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</si>
  <si>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</si>
  <si>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</si>
  <si>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</si>
  <si>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</si>
  <si>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</si>
  <si>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</si>
  <si>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</si>
  <si>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</si>
  <si>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</si>
  <si>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</si>
  <si>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</si>
  <si>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</si>
  <si>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</si>
  <si>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</si>
  <si>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</si>
  <si>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</si>
  <si>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</si>
  <si>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</si>
  <si>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</si>
  <si>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</si>
  <si>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</si>
  <si>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</si>
  <si>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</si>
  <si>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</si>
  <si>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</si>
  <si>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</si>
  <si>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</si>
  <si>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</si>
  <si>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</si>
  <si>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</si>
  <si>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</si>
  <si>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</si>
  <si>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</si>
  <si>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</si>
  <si>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</si>
  <si>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</si>
  <si>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</si>
  <si>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</si>
  <si>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</si>
  <si>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</si>
  <si>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</si>
  <si>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</si>
  <si>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</si>
  <si>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</si>
  <si>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</si>
  <si>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</si>
  <si>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</si>
  <si>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</si>
  <si>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</si>
  <si>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</si>
  <si>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</si>
  <si>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</si>
  <si>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</si>
  <si>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</si>
  <si>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</si>
  <si>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</si>
  <si>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</si>
  <si>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</si>
  <si>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</si>
  <si>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</si>
  <si>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</si>
  <si>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</si>
  <si>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</si>
  <si>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</si>
  <si>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</si>
  <si>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</si>
  <si>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</si>
  <si>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</si>
  <si>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</si>
  <si>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</si>
  <si>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</si>
  <si>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</si>
  <si>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</si>
  <si>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</si>
  <si>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</si>
  <si>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</si>
  <si>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</si>
  <si>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</si>
  <si>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</si>
  <si>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</si>
  <si>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</si>
  <si>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</si>
  <si>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</si>
  <si>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</si>
  <si>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</si>
  <si>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</si>
  <si>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</si>
  <si>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</si>
  <si>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</si>
  <si>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</si>
  <si>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</si>
  <si>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</si>
  <si>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</si>
  <si>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</si>
  <si>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</si>
  <si>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</si>
  <si>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</si>
  <si>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</si>
  <si>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</si>
  <si>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</si>
  <si>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</si>
  <si>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</si>
  <si>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</si>
  <si>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</si>
  <si>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</si>
  <si>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</si>
  <si>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</si>
  <si>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</si>
  <si>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</si>
  <si>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</si>
  <si>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</si>
  <si>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</si>
  <si>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</si>
  <si>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</si>
  <si>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</si>
  <si>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</si>
  <si>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</si>
  <si>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</si>
  <si>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</si>
  <si>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</si>
  <si>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</si>
  <si>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</si>
  <si>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</si>
  <si>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</si>
  <si>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</si>
  <si>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</si>
  <si>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</si>
  <si>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</si>
  <si>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</si>
  <si>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</si>
  <si>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</si>
  <si>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</si>
  <si>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</si>
  <si>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</si>
  <si>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</si>
  <si>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</si>
  <si>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</si>
  <si>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</si>
  <si>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</si>
  <si>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</si>
  <si>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</si>
  <si>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</si>
  <si>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</si>
  <si>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</si>
  <si>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</si>
  <si>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</si>
  <si>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</si>
  <si>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</si>
  <si>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</si>
  <si>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</si>
  <si>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</si>
  <si>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</si>
  <si>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</si>
  <si>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</si>
  <si>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</si>
  <si>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</si>
  <si>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</si>
  <si>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</si>
  <si>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</si>
  <si>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</si>
  <si>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</si>
  <si>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</si>
  <si>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</si>
  <si>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</si>
  <si>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</si>
  <si>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</si>
  <si>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</si>
  <si>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</si>
  <si>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</si>
  <si>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</si>
  <si>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</si>
  <si>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</si>
  <si>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</si>
  <si>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</si>
  <si>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</si>
  <si>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</si>
  <si>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</si>
  <si>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</si>
  <si>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</si>
  <si>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</si>
  <si>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</si>
  <si>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</si>
  <si>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</si>
  <si>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</si>
  <si>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</si>
  <si>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</si>
  <si>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</si>
  <si>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</si>
  <si>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</si>
  <si>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</si>
  <si>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</si>
  <si>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</si>
  <si>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</si>
  <si>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</si>
  <si>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</si>
  <si>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</si>
  <si>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</si>
  <si>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</si>
  <si>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</si>
  <si>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</si>
  <si>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</si>
  <si>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</si>
  <si>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</si>
  <si>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</si>
  <si>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</si>
  <si>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</si>
  <si>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</si>
  <si>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</si>
  <si>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</si>
  <si>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</si>
  <si>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</si>
  <si>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</si>
  <si>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</si>
  <si>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</si>
  <si>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</si>
  <si>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</si>
  <si>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</si>
  <si>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</si>
  <si>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</si>
  <si>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</si>
  <si>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</si>
  <si>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</si>
  <si>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</si>
  <si>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</si>
  <si>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</si>
  <si>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</si>
  <si>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</si>
  <si>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</si>
  <si>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</si>
  <si>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</si>
  <si>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</si>
  <si>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</si>
  <si>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</si>
  <si>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</si>
  <si>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</si>
  <si>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</si>
  <si>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</si>
  <si>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</si>
  <si>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</si>
  <si>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</si>
  <si>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</si>
  <si>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</si>
  <si>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</si>
  <si>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</si>
  <si>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</si>
  <si>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</si>
  <si>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</si>
  <si>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</si>
  <si>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</si>
  <si>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</si>
  <si>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</si>
  <si>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</si>
  <si>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</si>
  <si>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</si>
  <si>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</si>
  <si>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</si>
  <si>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</si>
  <si>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</si>
  <si>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</si>
  <si>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</si>
  <si>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</si>
  <si>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</si>
  <si>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</si>
  <si>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</si>
  <si>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</si>
  <si>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</si>
  <si>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</si>
  <si>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</si>
  <si>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</si>
  <si>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</si>
  <si>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</si>
  <si>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</si>
  <si>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</si>
  <si>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</si>
  <si>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</si>
  <si>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</si>
  <si>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</si>
  <si>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</si>
  <si>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</si>
  <si>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</si>
  <si>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</si>
  <si>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</si>
  <si>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</si>
  <si>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</si>
  <si>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</si>
  <si>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</si>
  <si>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</si>
  <si>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</si>
  <si>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</si>
  <si>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</si>
  <si>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</si>
  <si>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</si>
  <si>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</si>
  <si>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</si>
  <si>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</si>
  <si>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</si>
  <si>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</si>
  <si>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</si>
  <si>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</si>
  <si>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</si>
  <si>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</si>
  <si>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</si>
  <si>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</si>
  <si>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</si>
  <si>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</si>
  <si>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</si>
  <si>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</si>
  <si>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</si>
  <si>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</si>
  <si>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</si>
  <si>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</si>
  <si>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</si>
  <si>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</si>
  <si>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</si>
  <si>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</si>
  <si>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</si>
  <si>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</si>
  <si>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</si>
  <si>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</si>
  <si>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</si>
  <si>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</si>
  <si>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</si>
  <si>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</si>
  <si>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</si>
  <si>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</si>
  <si>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</si>
  <si>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</si>
  <si>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</si>
  <si>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</si>
  <si>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</si>
  <si>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</si>
  <si>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</si>
  <si>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</si>
  <si>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</si>
  <si>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</si>
  <si>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</si>
  <si>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</si>
  <si>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</si>
  <si>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</si>
  <si>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</si>
  <si>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</si>
  <si>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</si>
  <si>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</si>
  <si>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</si>
  <si>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</si>
  <si>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</si>
  <si>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</si>
  <si>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</si>
  <si>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</si>
  <si>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</si>
  <si>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</si>
  <si>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</si>
  <si>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</si>
  <si>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</si>
  <si>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</si>
  <si>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</si>
  <si>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</si>
  <si>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</si>
  <si>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</si>
  <si>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</si>
  <si>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</si>
  <si>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</si>
  <si>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</si>
  <si>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</si>
  <si>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</si>
  <si>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</si>
  <si>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</si>
  <si>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</si>
  <si>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</si>
  <si>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</si>
  <si>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</si>
  <si>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</si>
  <si>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</si>
  <si>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</si>
  <si>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</si>
  <si>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</si>
  <si>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</si>
  <si>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</si>
  <si>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</si>
  <si>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</si>
  <si>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</si>
  <si>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</si>
  <si>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</si>
  <si>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</si>
  <si>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</si>
  <si>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</si>
  <si>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</si>
  <si>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</si>
  <si>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</si>
  <si>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</si>
  <si>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</si>
  <si>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</si>
  <si>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</si>
  <si>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</si>
  <si>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</si>
  <si>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</si>
  <si>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</si>
  <si>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</si>
  <si>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</si>
  <si>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</si>
  <si>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</si>
  <si>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</si>
  <si>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</si>
  <si>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</si>
  <si>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</si>
  <si>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</si>
  <si>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</si>
  <si>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</si>
  <si>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</si>
  <si>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</si>
  <si>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</si>
  <si>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</si>
  <si>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</si>
  <si>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</si>
  <si>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</si>
  <si>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</si>
  <si>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</si>
  <si>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</si>
  <si>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</si>
  <si>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</si>
  <si>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</si>
  <si>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</si>
  <si>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</si>
  <si>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</si>
  <si>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</si>
  <si>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</si>
  <si>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</si>
  <si>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</si>
  <si>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</si>
  <si>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</si>
  <si>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</si>
  <si>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</si>
  <si>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</si>
  <si>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</si>
  <si>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</si>
  <si>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</si>
  <si>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</si>
  <si>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</si>
  <si>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</si>
  <si>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</si>
  <si>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</si>
  <si>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</si>
  <si>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</si>
  <si>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</si>
  <si>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</si>
  <si>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</si>
  <si>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</si>
  <si>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</si>
  <si>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</si>
  <si>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</si>
  <si>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</si>
  <si>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</si>
  <si>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</si>
  <si>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</si>
  <si>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</si>
  <si>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</si>
  <si>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</si>
  <si>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</si>
  <si>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</si>
  <si>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</si>
  <si>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</si>
  <si>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</si>
  <si>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</si>
  <si>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</si>
  <si>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</si>
  <si>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</si>
  <si>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</si>
  <si>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</si>
  <si>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</si>
  <si>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</si>
  <si>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</si>
  <si>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</si>
  <si>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</si>
  <si>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</si>
  <si>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</si>
  <si>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</si>
  <si>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</si>
  <si>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</si>
  <si>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</si>
  <si>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</si>
  <si>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</si>
  <si>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</si>
  <si>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</si>
  <si>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</si>
  <si>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</si>
  <si>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</si>
  <si>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</si>
  <si>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</si>
  <si>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</si>
  <si>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</si>
  <si>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</si>
  <si>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</si>
  <si>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</si>
  <si>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</si>
  <si>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</si>
  <si>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</si>
  <si>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</si>
  <si>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</si>
  <si>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</si>
  <si>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</si>
  <si>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</si>
  <si>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</si>
  <si>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</si>
  <si>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</si>
  <si>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</si>
  <si>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</si>
  <si>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</si>
  <si>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</si>
  <si>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</si>
  <si>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</si>
  <si>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</si>
  <si>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</si>
  <si>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</si>
  <si>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</si>
  <si>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</si>
  <si>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</si>
  <si>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</si>
  <si>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</si>
  <si>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</si>
  <si>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</si>
  <si>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</si>
  <si>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</si>
  <si>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</si>
  <si>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</si>
  <si>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</si>
  <si>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</si>
  <si>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</si>
  <si>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</si>
  <si>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</si>
  <si>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</si>
  <si>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</si>
  <si>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</si>
  <si>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</si>
  <si>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</si>
  <si>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</si>
  <si>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</si>
  <si>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</si>
  <si>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</si>
  <si>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</si>
  <si>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</si>
  <si>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</si>
  <si>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</si>
  <si>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</si>
  <si>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</si>
  <si>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</si>
  <si>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</si>
  <si>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</si>
  <si>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</si>
  <si>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</si>
  <si>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</si>
  <si>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</si>
  <si>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</si>
  <si>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</si>
  <si>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</si>
  <si>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</si>
  <si>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</si>
  <si>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</si>
  <si>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</si>
  <si>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</si>
  <si>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</si>
  <si>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</si>
  <si>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</si>
  <si>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</si>
  <si>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</si>
  <si>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</si>
  <si>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</si>
  <si>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</si>
  <si>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</si>
  <si>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</si>
  <si>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</si>
  <si>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</si>
  <si>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</si>
  <si>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</si>
  <si>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</si>
  <si>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</si>
  <si>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</si>
  <si>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</si>
  <si>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</si>
  <si>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</si>
  <si>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</si>
  <si>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</si>
  <si>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</si>
  <si>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</si>
  <si>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</si>
  <si>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</si>
  <si>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</si>
  <si>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</si>
  <si>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</si>
  <si>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</si>
  <si>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</si>
  <si>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</si>
  <si>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</si>
  <si>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</si>
  <si>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</si>
  <si>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</si>
  <si>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</si>
  <si>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</si>
  <si>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</si>
  <si>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</si>
  <si>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</si>
  <si>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</si>
  <si>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</si>
  <si>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</si>
  <si>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</si>
  <si>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</si>
  <si>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</si>
  <si>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</si>
  <si>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</si>
  <si>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</si>
  <si>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</si>
  <si>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</si>
  <si>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</si>
  <si>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</si>
  <si>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</si>
  <si>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</si>
  <si>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</si>
  <si>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</si>
  <si>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</si>
  <si>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</si>
  <si>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</si>
  <si>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</si>
  <si>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</si>
  <si>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</si>
  <si>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</si>
  <si>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</si>
  <si>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</si>
  <si>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</si>
  <si>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</si>
  <si>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</si>
  <si>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</si>
  <si>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</si>
  <si>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</si>
  <si>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</si>
  <si>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</si>
  <si>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</si>
  <si>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</si>
  <si>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</si>
  <si>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</si>
  <si>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</si>
  <si>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</si>
  <si>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</si>
  <si>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</si>
  <si>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</si>
  <si>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</si>
  <si>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</si>
  <si>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</si>
  <si>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</si>
  <si>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</si>
  <si>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</si>
  <si>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</si>
  <si>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</si>
  <si>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</si>
  <si>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</si>
  <si>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</si>
  <si>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</si>
  <si>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</si>
  <si>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</si>
  <si>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</si>
  <si>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</si>
  <si>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</si>
  <si>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</si>
  <si>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</si>
  <si>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</si>
  <si>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</si>
  <si>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</si>
  <si>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</si>
  <si>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</si>
  <si>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</si>
  <si>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</si>
  <si>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</si>
  <si>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</si>
  <si>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</si>
  <si>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</si>
  <si>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</si>
  <si>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</si>
  <si>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</si>
  <si>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</si>
  <si>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</si>
  <si>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</si>
  <si>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</si>
  <si>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</si>
  <si>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</si>
  <si>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</si>
  <si>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</si>
  <si>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</si>
  <si>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</si>
  <si>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</si>
  <si>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</si>
  <si>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</si>
  <si>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</si>
  <si>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</si>
  <si>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</si>
  <si>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</si>
  <si>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</si>
  <si>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</si>
  <si>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</si>
  <si>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</si>
  <si>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</si>
  <si>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</si>
  <si>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</si>
  <si>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</si>
  <si>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</si>
  <si>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</si>
  <si>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</si>
  <si>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</si>
  <si>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</si>
  <si>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</si>
  <si>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</si>
  <si>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</si>
  <si>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</si>
  <si>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</si>
  <si>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</si>
  <si>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</si>
  <si>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</si>
  <si>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</si>
  <si>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</si>
  <si>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</si>
  <si>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</si>
  <si>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</si>
  <si>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</si>
  <si>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</si>
  <si>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</si>
  <si>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</si>
  <si>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</si>
  <si>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</si>
  <si>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</si>
  <si>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</si>
  <si>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</si>
  <si>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</si>
  <si>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</si>
  <si>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</si>
  <si>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</si>
  <si>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</si>
  <si>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</si>
  <si>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</si>
  <si>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</si>
  <si>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</si>
  <si>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</si>
  <si>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</si>
  <si>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</si>
  <si>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</si>
  <si>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</si>
  <si>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</si>
  <si>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</si>
  <si>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</si>
  <si>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</si>
  <si>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</si>
  <si>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</si>
  <si>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</si>
  <si>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</si>
  <si>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</si>
  <si>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</si>
  <si>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</si>
  <si>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</si>
  <si>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</si>
  <si>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</si>
  <si>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</si>
  <si>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</si>
  <si>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</si>
  <si>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</si>
  <si>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</si>
  <si>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</si>
  <si>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</si>
  <si>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</si>
  <si>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</si>
  <si>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</si>
  <si>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</si>
  <si>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</si>
  <si>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</si>
  <si>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</si>
  <si>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</si>
  <si>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</si>
  <si>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</si>
  <si>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</si>
  <si>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</si>
  <si>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</si>
  <si>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</si>
  <si>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</si>
  <si>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</si>
  <si>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</si>
  <si>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</si>
  <si>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</si>
  <si>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</si>
  <si>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</si>
  <si>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</si>
  <si>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</si>
  <si>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</si>
  <si>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</si>
  <si>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</si>
  <si>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</si>
  <si>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</si>
  <si>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</si>
  <si>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</si>
  <si>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</si>
  <si>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</si>
  <si>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</si>
  <si>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</si>
  <si>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</si>
  <si>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</si>
  <si>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</si>
  <si>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</si>
  <si>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</si>
  <si>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</si>
  <si>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</si>
  <si>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</si>
  <si>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</si>
  <si>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</si>
  <si>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</si>
  <si>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</si>
  <si>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</si>
  <si>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</si>
  <si>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</si>
  <si>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</si>
  <si>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</si>
  <si>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</si>
  <si>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</si>
  <si>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</si>
  <si>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</si>
  <si>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</si>
  <si>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</si>
  <si>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</si>
  <si>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</si>
  <si>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</si>
  <si>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</si>
  <si>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</si>
  <si>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</si>
  <si>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</si>
  <si>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</si>
  <si>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</si>
  <si>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</si>
  <si>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</si>
  <si>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</si>
  <si>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</si>
  <si>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</si>
  <si>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</si>
  <si>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</si>
  <si>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</si>
  <si>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</si>
  <si>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</si>
  <si>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</si>
  <si>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</si>
  <si>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</si>
  <si>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</si>
  <si>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</si>
  <si>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</si>
  <si>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</si>
  <si>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</si>
  <si>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</si>
  <si>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</si>
  <si>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</si>
  <si>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</si>
  <si>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</si>
  <si>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</si>
  <si>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</si>
  <si>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</si>
  <si>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</si>
  <si>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</si>
  <si>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</si>
  <si>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</si>
  <si>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</si>
  <si>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</si>
  <si>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</si>
  <si>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</si>
  <si>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</si>
  <si>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</si>
  <si>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</si>
  <si>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</si>
  <si>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</si>
  <si>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</si>
  <si>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</si>
  <si>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</si>
  <si>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</si>
  <si>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</si>
  <si>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</si>
  <si>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</si>
  <si>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</si>
  <si>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</si>
  <si>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</si>
  <si>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</si>
  <si>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</si>
  <si>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</si>
  <si>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</si>
  <si>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</si>
  <si>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</si>
  <si>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</si>
  <si>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</si>
  <si>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</si>
  <si>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</si>
  <si>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</si>
  <si>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</si>
  <si>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</si>
  <si>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</si>
  <si>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</si>
  <si>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</si>
  <si>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</si>
  <si>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</si>
  <si>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</si>
  <si>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</si>
  <si>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</si>
  <si>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</si>
  <si>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</si>
  <si>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</si>
  <si>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</si>
  <si>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</si>
  <si>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</si>
  <si>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</si>
  <si>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</si>
  <si>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</si>
  <si>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</si>
  <si>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</si>
  <si>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</si>
  <si>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</si>
  <si>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</si>
  <si>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</si>
  <si>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</si>
  <si>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</si>
  <si>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</si>
  <si>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</si>
  <si>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</si>
  <si>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</si>
  <si>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</si>
  <si>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</si>
  <si>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</si>
  <si>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</si>
  <si>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</si>
  <si>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</si>
  <si>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</si>
  <si>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</si>
  <si>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</si>
  <si>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</si>
  <si>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</si>
  <si>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</si>
  <si>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</si>
  <si>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</si>
  <si>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</si>
  <si>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</si>
  <si>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</si>
  <si>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</si>
  <si>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</si>
  <si>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</si>
  <si>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</si>
  <si>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</si>
  <si>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</si>
  <si>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</si>
  <si>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</si>
  <si>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</si>
  <si>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</si>
  <si>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</si>
  <si>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</si>
  <si>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</si>
  <si>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</si>
  <si>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</si>
  <si>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</si>
  <si>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</si>
  <si>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</si>
  <si>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</si>
  <si>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</si>
  <si>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</si>
  <si>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</si>
  <si>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</si>
  <si>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</si>
  <si>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</si>
  <si>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</si>
  <si>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</si>
  <si>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</si>
  <si>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</si>
  <si>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</si>
  <si>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</si>
  <si>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</si>
  <si>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</si>
  <si>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</si>
  <si>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</si>
  <si>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</si>
  <si>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</si>
  <si>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</si>
  <si>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</si>
  <si>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</si>
  <si>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</si>
  <si>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</si>
  <si>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</si>
  <si>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</si>
  <si>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</si>
  <si>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</si>
  <si>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</si>
  <si>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</si>
  <si>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</si>
  <si>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</si>
  <si>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</si>
  <si>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</si>
  <si>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</si>
  <si>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</si>
  <si>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</si>
  <si>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</si>
  <si>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</si>
  <si>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</si>
  <si>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</si>
  <si>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</si>
  <si>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</si>
  <si>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</si>
  <si>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</si>
  <si>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</si>
  <si>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</si>
  <si>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</si>
  <si>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</si>
  <si>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</si>
  <si>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</si>
  <si>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</si>
  <si>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</si>
  <si>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</si>
  <si>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</si>
  <si>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</si>
  <si>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</si>
  <si>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</si>
  <si>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</si>
  <si>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</si>
  <si>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</si>
  <si>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</si>
  <si>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</si>
  <si>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</si>
  <si>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</si>
  <si>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</si>
  <si>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</si>
  <si>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</si>
  <si>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</si>
  <si>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</si>
  <si>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</si>
  <si>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</si>
  <si>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</si>
  <si>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</si>
  <si>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</si>
  <si>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</si>
  <si>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</si>
  <si>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</si>
  <si>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</si>
  <si>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</si>
  <si>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</si>
  <si>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</si>
  <si>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</si>
  <si>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</si>
  <si>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</si>
  <si>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</si>
  <si>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</si>
  <si>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</si>
  <si>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</si>
  <si>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</si>
  <si>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</si>
  <si>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</si>
  <si>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</si>
  <si>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</si>
  <si>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</si>
  <si>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</si>
  <si>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</si>
  <si>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</si>
  <si>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</si>
  <si>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</si>
  <si>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</si>
  <si>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</si>
  <si>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</si>
  <si>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</si>
  <si>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</si>
  <si>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</si>
  <si>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</si>
  <si>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</si>
  <si>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</si>
  <si>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</si>
  <si>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</si>
  <si>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</si>
  <si>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</si>
  <si>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</si>
  <si>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</si>
  <si>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</si>
  <si>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</si>
  <si>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</si>
  <si>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</si>
  <si>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</si>
  <si>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</si>
  <si>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</si>
  <si>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</si>
  <si>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</si>
  <si>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</si>
  <si>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</si>
  <si>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</si>
  <si>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</si>
  <si>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</si>
  <si>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</si>
  <si>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</si>
  <si>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</si>
  <si>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</si>
  <si>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</si>
  <si>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</si>
  <si>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</si>
  <si>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</si>
  <si>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</si>
  <si>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</si>
  <si>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</si>
  <si>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</si>
  <si>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</si>
  <si>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</si>
  <si>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</si>
  <si>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</si>
  <si>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</si>
  <si>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</si>
  <si>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</si>
  <si>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</si>
  <si>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</si>
  <si>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</si>
  <si>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</si>
  <si>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</si>
  <si>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</si>
  <si>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</si>
  <si>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</si>
  <si>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</si>
  <si>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</si>
  <si>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</si>
  <si>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</si>
  <si>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</si>
  <si>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</si>
  <si>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</si>
  <si>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</si>
  <si>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</si>
  <si>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</si>
  <si>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</si>
  <si>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</si>
  <si>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</si>
  <si>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</si>
  <si>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</si>
  <si>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</si>
  <si>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</si>
  <si>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</si>
  <si>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</si>
  <si>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</si>
  <si>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</si>
  <si>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</si>
  <si>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</si>
  <si>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</si>
  <si>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</si>
  <si>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</si>
  <si>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</si>
  <si>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</si>
  <si>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</si>
  <si>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</si>
  <si>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</si>
  <si>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</si>
  <si>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</si>
  <si>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</si>
  <si>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</si>
  <si>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</si>
  <si>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</si>
  <si>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</si>
  <si>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</si>
  <si>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</si>
  <si>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</si>
  <si>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</si>
  <si>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</si>
  <si>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</si>
  <si>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</si>
  <si>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</si>
  <si>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</si>
  <si>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</si>
  <si>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</si>
  <si>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</si>
  <si>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</si>
  <si>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</si>
  <si>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</si>
  <si>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</si>
  <si>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</si>
  <si>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</si>
  <si>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</si>
  <si>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</si>
  <si>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</si>
  <si>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</si>
  <si>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</si>
  <si>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</si>
  <si>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</si>
  <si>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</si>
  <si>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</si>
  <si>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</si>
  <si>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</si>
  <si>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</si>
  <si>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</si>
  <si>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</si>
  <si>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</si>
  <si>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</si>
  <si>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</si>
  <si>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</si>
  <si>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</si>
  <si>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</si>
  <si>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</si>
  <si>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</si>
  <si>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</si>
  <si>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</si>
  <si>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</si>
  <si>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</si>
  <si>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</si>
  <si>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</si>
  <si>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</si>
  <si>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</si>
  <si>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</si>
  <si>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</si>
  <si>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</si>
  <si>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</si>
  <si>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</si>
  <si>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</si>
  <si>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</si>
  <si>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</si>
  <si>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</si>
  <si>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</si>
  <si>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</si>
  <si>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</si>
  <si>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</si>
  <si>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</si>
  <si>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</si>
  <si>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</si>
  <si>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</si>
  <si>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</si>
  <si>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</si>
  <si>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</si>
  <si>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</si>
  <si>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</si>
  <si>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</si>
  <si>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</si>
  <si>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</si>
  <si>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</si>
  <si>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</si>
  <si>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</si>
  <si>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</si>
  <si>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</si>
  <si>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</si>
  <si>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</si>
  <si>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</si>
  <si>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</si>
  <si>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</si>
  <si>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</si>
  <si>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</si>
  <si>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</si>
  <si>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</si>
  <si>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</si>
  <si>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</si>
  <si>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</si>
  <si>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</si>
  <si>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</si>
  <si>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</si>
  <si>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</si>
  <si>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</si>
  <si>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</si>
  <si>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</si>
  <si>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</si>
  <si>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</si>
  <si>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</si>
  <si>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</si>
  <si>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</si>
  <si>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</si>
  <si>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</si>
  <si>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</si>
  <si>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</si>
  <si>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</si>
  <si>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</si>
  <si>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</si>
  <si>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</si>
  <si>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</si>
  <si>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</si>
  <si>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</si>
  <si>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</si>
  <si>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</si>
  <si>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</si>
  <si>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</si>
  <si>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</si>
  <si>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</si>
  <si>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</si>
  <si>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</si>
  <si>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</si>
  <si>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</si>
  <si>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</si>
  <si>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</si>
  <si>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</si>
  <si>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</si>
  <si>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</si>
  <si>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</si>
  <si>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</si>
  <si>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</si>
  <si>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</si>
  <si>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</si>
  <si>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</si>
  <si>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</si>
  <si>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</si>
  <si>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</si>
  <si>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</si>
  <si>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</si>
  <si>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</si>
  <si>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</si>
  <si>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</si>
  <si>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</si>
  <si>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</si>
  <si>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</si>
  <si>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</si>
  <si>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</si>
  <si>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</si>
  <si>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</si>
  <si>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</si>
  <si>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</si>
  <si>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</si>
  <si>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</si>
  <si>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</si>
  <si>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</si>
  <si>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</si>
  <si>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</si>
  <si>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</si>
  <si>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</si>
  <si>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</si>
  <si>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</si>
  <si>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</si>
  <si>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</si>
  <si>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</si>
  <si>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</si>
  <si>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</si>
  <si>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</si>
  <si>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</si>
  <si>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</si>
  <si>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</si>
  <si>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</si>
  <si>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</si>
  <si>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</si>
  <si>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</si>
  <si>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</si>
  <si>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</si>
  <si>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</si>
  <si>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</si>
  <si>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</si>
  <si>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</si>
  <si>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</si>
  <si>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</si>
  <si>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</si>
  <si>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</si>
  <si>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</si>
  <si>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</si>
  <si>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</si>
  <si>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</si>
  <si>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</si>
  <si>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</si>
  <si>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</si>
  <si>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</si>
  <si>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</si>
  <si>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</si>
  <si>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</si>
  <si>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</si>
  <si>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</si>
  <si>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</si>
  <si>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</si>
  <si>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</si>
  <si>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</si>
  <si>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</si>
  <si>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</si>
  <si>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</si>
  <si>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</si>
  <si>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</si>
  <si>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</si>
  <si>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</si>
  <si>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</si>
  <si>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</si>
  <si>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</si>
  <si>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</si>
  <si>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</si>
  <si>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</si>
  <si>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</si>
  <si>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</si>
  <si>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</si>
  <si>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</si>
  <si>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</si>
  <si>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</si>
  <si>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</si>
  <si>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</si>
  <si>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</si>
  <si>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</si>
  <si>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</si>
  <si>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</si>
  <si>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</si>
  <si>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</si>
  <si>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</si>
  <si>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</si>
  <si>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</si>
  <si>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</si>
  <si>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</si>
  <si>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</si>
  <si>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</si>
  <si>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</si>
  <si>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</si>
  <si>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</si>
  <si>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</si>
  <si>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</si>
  <si>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</si>
  <si>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</si>
  <si>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</si>
  <si>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</si>
  <si>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</si>
  <si>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</si>
  <si>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</si>
  <si>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</si>
  <si>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</si>
  <si>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</si>
  <si>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</si>
  <si>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</si>
  <si>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</si>
  <si>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</si>
  <si>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</si>
  <si>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</si>
  <si>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</si>
  <si>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</si>
  <si>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</si>
  <si>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</si>
  <si>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</si>
  <si>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</si>
  <si>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</si>
  <si>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</si>
  <si>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</si>
  <si>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</si>
  <si>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</si>
  <si>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</si>
  <si>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</si>
  <si>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</si>
  <si>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</si>
  <si>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</si>
  <si>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</si>
  <si>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</si>
  <si>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</si>
  <si>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</si>
  <si>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</si>
  <si>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</si>
  <si>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</si>
  <si>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</si>
  <si>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</si>
  <si>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</si>
  <si>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</si>
  <si>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</si>
  <si>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</si>
  <si>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</si>
  <si>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</si>
  <si>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</si>
  <si>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</si>
  <si>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</si>
  <si>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</si>
  <si>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</si>
  <si>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</si>
  <si>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</si>
  <si>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</si>
  <si>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</si>
  <si>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</si>
  <si>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</si>
  <si>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</si>
  <si>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</si>
  <si>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</si>
  <si>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</si>
  <si>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</si>
  <si>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</si>
  <si>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</si>
  <si>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</si>
  <si>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</si>
  <si>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</si>
  <si>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</si>
  <si>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</si>
  <si>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</si>
  <si>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</si>
  <si>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</si>
  <si>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</si>
  <si>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</si>
  <si>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</si>
  <si>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</si>
  <si>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</si>
  <si>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</si>
  <si>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</si>
  <si>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</si>
  <si>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</si>
  <si>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</si>
  <si>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</si>
  <si>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</si>
  <si>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</si>
  <si>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</si>
  <si>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</si>
  <si>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</si>
  <si>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</si>
  <si>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</si>
  <si>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</si>
  <si>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</si>
  <si>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</si>
  <si>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</si>
  <si>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</si>
  <si>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</si>
  <si>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</si>
  <si>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</si>
  <si>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</si>
  <si>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</si>
  <si>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</si>
  <si>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</si>
  <si>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</si>
  <si>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</si>
  <si>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</si>
  <si>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</si>
  <si>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</si>
  <si>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</si>
  <si>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</si>
  <si>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</si>
  <si>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</si>
  <si>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</si>
  <si>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</si>
  <si>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</si>
  <si>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</si>
  <si>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</si>
  <si>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</si>
  <si>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</si>
  <si>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</si>
  <si>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</si>
  <si>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</si>
  <si>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</si>
  <si>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</si>
  <si>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</si>
  <si>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</si>
  <si>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</si>
  <si>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</si>
  <si>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</si>
  <si>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</si>
  <si>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</si>
  <si>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</si>
  <si>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</si>
  <si>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</si>
  <si>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</si>
  <si>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</si>
  <si>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</si>
  <si>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</si>
  <si>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</si>
  <si>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</si>
  <si>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</si>
  <si>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</si>
  <si>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</si>
  <si>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</si>
  <si>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</si>
  <si>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</si>
  <si>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</si>
  <si>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</si>
  <si>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</si>
  <si>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</si>
  <si>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</si>
  <si>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</si>
  <si>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</si>
  <si>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</si>
  <si>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</si>
  <si>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</si>
  <si>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</si>
  <si>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</si>
  <si>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</si>
  <si>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</si>
  <si>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</si>
  <si>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</si>
  <si>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</si>
  <si>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</si>
  <si>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</si>
  <si>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</si>
  <si>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</si>
  <si>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</si>
  <si>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</si>
  <si>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</si>
  <si>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</si>
  <si>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</si>
  <si>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</si>
  <si>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</si>
  <si>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</si>
  <si>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</si>
  <si>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</si>
  <si>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</si>
  <si>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</si>
  <si>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</si>
  <si>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</si>
  <si>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</si>
  <si>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</si>
  <si>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</si>
  <si>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</si>
  <si>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</si>
  <si>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</si>
  <si>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</si>
  <si>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</si>
  <si>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</si>
  <si>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</si>
  <si>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</si>
  <si>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</si>
  <si>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</si>
  <si>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</si>
  <si>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</si>
  <si>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</si>
  <si>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</si>
  <si>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</si>
  <si>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</si>
  <si>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</si>
  <si>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</si>
  <si>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</si>
  <si>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</si>
  <si>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</si>
  <si>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</si>
  <si>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</si>
  <si>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</si>
  <si>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</si>
  <si>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</si>
  <si>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</si>
  <si>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</si>
  <si>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</si>
  <si>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</si>
  <si>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</si>
  <si>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</si>
  <si>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</si>
  <si>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</si>
  <si>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</si>
  <si>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</si>
  <si>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</si>
  <si>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</si>
  <si>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</si>
  <si>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</si>
  <si>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</si>
  <si>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</si>
  <si>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</si>
  <si>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</si>
  <si>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</si>
  <si>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</si>
  <si>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</si>
  <si>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</si>
  <si>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</si>
  <si>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</si>
  <si>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</si>
  <si>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</si>
  <si>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</si>
  <si>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</si>
  <si>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</si>
  <si>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</si>
  <si>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</si>
  <si>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</si>
  <si>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</si>
  <si>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</si>
  <si>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</si>
  <si>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</si>
  <si>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</si>
  <si>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</si>
  <si>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</si>
  <si>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</si>
  <si>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</si>
  <si>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</si>
  <si>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</si>
  <si>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</si>
  <si>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</si>
  <si>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</si>
  <si>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</si>
  <si>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</si>
  <si>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</si>
  <si>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</si>
  <si>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</si>
  <si>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</si>
  <si>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</si>
  <si>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</si>
  <si>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</si>
  <si>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</si>
  <si>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</si>
  <si>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</si>
  <si>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</si>
  <si>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</si>
  <si>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</si>
  <si>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</si>
  <si>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</si>
  <si>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</si>
  <si>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</si>
  <si>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</si>
  <si>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</si>
  <si>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</si>
  <si>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</si>
  <si>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</si>
  <si>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</si>
  <si>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</si>
  <si>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</si>
  <si>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</si>
  <si>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</si>
  <si>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</si>
  <si>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</si>
  <si>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</si>
  <si>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</si>
  <si>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</si>
  <si>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</si>
  <si>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</si>
  <si>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</si>
  <si>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</si>
  <si>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</si>
  <si>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</si>
  <si>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</si>
  <si>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</si>
  <si>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</si>
  <si>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</si>
  <si>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</si>
  <si>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</si>
  <si>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</si>
  <si>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</si>
  <si>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</si>
  <si>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</si>
  <si>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</si>
  <si>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</si>
  <si>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</si>
  <si>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</si>
  <si>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</si>
  <si>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</si>
  <si>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</si>
  <si>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</si>
  <si>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</si>
  <si>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</si>
  <si>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</si>
  <si>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</si>
  <si>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</si>
  <si>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</si>
  <si>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</si>
  <si>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</si>
  <si>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</si>
  <si>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</si>
  <si>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</si>
  <si>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</si>
  <si>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</si>
  <si>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</si>
  <si>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</si>
  <si>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</si>
  <si>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</si>
  <si>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</si>
  <si>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</si>
  <si>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</si>
  <si>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</si>
  <si>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</si>
  <si>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</si>
  <si>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</si>
  <si>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</si>
  <si>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</si>
  <si>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</si>
  <si>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</si>
  <si>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</si>
  <si>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</si>
  <si>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</si>
  <si>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</si>
  <si>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</si>
  <si>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</si>
  <si>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</si>
  <si>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</si>
  <si>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</si>
  <si>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</si>
  <si>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</si>
  <si>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</si>
  <si>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</si>
  <si>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</si>
  <si>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</si>
  <si>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</si>
  <si>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</si>
  <si>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</si>
  <si>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</si>
  <si>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</si>
  <si>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</si>
  <si>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</si>
  <si>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</si>
  <si>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</si>
  <si>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</si>
  <si>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</si>
  <si>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</si>
  <si>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</si>
  <si>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</si>
  <si>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</si>
  <si>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</si>
  <si>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</si>
  <si>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</si>
  <si>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</si>
  <si>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</si>
  <si>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</si>
  <si>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</si>
  <si>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</si>
  <si>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</si>
  <si>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</si>
  <si>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</si>
  <si>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</si>
  <si>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</si>
  <si>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</si>
  <si>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</si>
  <si>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</si>
  <si>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</si>
  <si>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</si>
  <si>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</si>
  <si>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</si>
  <si>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</si>
  <si>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</si>
  <si>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</si>
  <si>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</si>
  <si>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</si>
  <si>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</si>
  <si>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</si>
  <si>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</si>
  <si>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</si>
  <si>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</si>
  <si>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</si>
  <si>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</si>
  <si>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</si>
  <si>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</si>
  <si>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</si>
  <si>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</si>
  <si>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</si>
  <si>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</si>
  <si>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</si>
  <si>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</si>
  <si>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</si>
  <si>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</si>
  <si>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</si>
  <si>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</si>
  <si>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</si>
  <si>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</si>
  <si>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</si>
  <si>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</si>
  <si>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</si>
  <si>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</si>
  <si>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</si>
  <si>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</si>
  <si>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</si>
  <si>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</si>
  <si>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</si>
  <si>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</si>
  <si>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</si>
  <si>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</si>
  <si>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</si>
  <si>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</si>
  <si>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</si>
  <si>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</si>
  <si>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</si>
  <si>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</si>
  <si>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</si>
  <si>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</si>
  <si>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</si>
  <si>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</si>
  <si>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</si>
  <si>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</si>
  <si>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</si>
  <si>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</si>
  <si>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</si>
  <si>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</si>
  <si>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</si>
  <si>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</si>
  <si>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</si>
  <si>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</si>
  <si>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</si>
  <si>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</si>
  <si>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</si>
  <si>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</si>
  <si>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</si>
  <si>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</si>
  <si>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</si>
  <si>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</si>
  <si>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</si>
  <si>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</si>
  <si>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</si>
  <si>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</si>
  <si>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</si>
  <si>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</si>
  <si>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</si>
  <si>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</si>
  <si>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</si>
  <si>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</si>
  <si>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</si>
  <si>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</si>
  <si>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</si>
  <si>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</si>
  <si>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</si>
  <si>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</si>
  <si>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</si>
  <si>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</si>
  <si>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</si>
  <si>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</si>
  <si>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</si>
  <si>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</si>
  <si>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</si>
  <si>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</si>
  <si>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</si>
  <si>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</si>
  <si>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</si>
  <si>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</si>
  <si>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</si>
  <si>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</si>
  <si>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</si>
  <si>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</si>
  <si>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</si>
  <si>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</si>
  <si>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</si>
  <si>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</si>
  <si>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</si>
  <si>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</si>
  <si>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</si>
  <si>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</si>
  <si>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</si>
  <si>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</si>
  <si>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</si>
  <si>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</si>
  <si>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</si>
  <si>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</si>
  <si>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</si>
  <si>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</si>
  <si>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</si>
  <si>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</si>
  <si>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</si>
  <si>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</si>
  <si>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</si>
  <si>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</si>
  <si>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</si>
  <si>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</si>
  <si>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</si>
  <si>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</si>
  <si>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</si>
  <si>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</si>
  <si>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</si>
  <si>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</si>
  <si>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</si>
  <si>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</si>
  <si>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</si>
  <si>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</si>
  <si>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</si>
  <si>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</si>
  <si>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</si>
  <si>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</si>
  <si>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</si>
  <si>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</si>
  <si>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</si>
  <si>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</si>
  <si>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</si>
  <si>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</si>
  <si>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</si>
  <si>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</si>
  <si>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</si>
  <si>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</si>
  <si>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</si>
  <si>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</si>
  <si>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</si>
  <si>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</si>
  <si>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</si>
  <si>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</si>
  <si>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</si>
  <si>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</si>
  <si>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</si>
  <si>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</si>
  <si>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</si>
  <si>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</si>
  <si>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</si>
  <si>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</si>
  <si>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</si>
  <si>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</si>
  <si>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</si>
  <si>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</si>
  <si>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</si>
  <si>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</si>
  <si>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</si>
  <si>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</si>
  <si>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</si>
  <si>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</si>
  <si>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</si>
  <si>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</si>
  <si>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</si>
  <si>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</si>
  <si>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</si>
  <si>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</si>
  <si>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</si>
  <si>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</si>
  <si>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</si>
  <si>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</si>
  <si>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</si>
  <si>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</si>
  <si>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</si>
  <si>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</si>
  <si>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</si>
  <si>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</si>
  <si>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</si>
  <si>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</si>
  <si>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</si>
  <si>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</si>
  <si>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</si>
  <si>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</si>
  <si>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</si>
  <si>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</si>
  <si>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</si>
  <si>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</si>
  <si>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</si>
  <si>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</si>
  <si>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</si>
  <si>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</si>
  <si>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</si>
  <si>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</si>
  <si>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</si>
  <si>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</si>
  <si>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</si>
  <si>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</si>
  <si>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</si>
  <si>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</si>
  <si>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</si>
  <si>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</si>
  <si>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</si>
  <si>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</si>
  <si>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</si>
  <si>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</si>
  <si>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</si>
  <si>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</si>
  <si>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</si>
  <si>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</si>
  <si>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</si>
  <si>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</si>
  <si>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</si>
  <si>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</si>
  <si>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</si>
  <si>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</si>
  <si>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</si>
  <si>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</si>
  <si>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</si>
  <si>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</si>
  <si>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</si>
  <si>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</si>
  <si>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</si>
  <si>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</si>
  <si>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</si>
  <si>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</si>
  <si>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</si>
  <si>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</si>
  <si>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</si>
  <si>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</si>
  <si>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</si>
  <si>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</si>
  <si>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</si>
  <si>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</si>
  <si>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</si>
  <si>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</si>
  <si>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</si>
  <si>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</si>
  <si>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</si>
  <si>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</si>
  <si>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</si>
  <si>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</si>
  <si>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</si>
  <si>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</si>
  <si>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</si>
  <si>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</si>
  <si>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</si>
  <si>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</si>
  <si>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</si>
  <si>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</si>
  <si>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</si>
  <si>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</si>
  <si>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</si>
  <si>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</si>
  <si>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</si>
  <si>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</si>
  <si>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</si>
  <si>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</si>
  <si>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</si>
  <si>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</si>
  <si>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</si>
  <si>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</si>
  <si>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</si>
  <si>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</si>
  <si>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</si>
  <si>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</si>
  <si>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</si>
  <si>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</si>
  <si>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</si>
  <si>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</si>
  <si>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</si>
  <si>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</si>
  <si>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</si>
  <si>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</si>
  <si>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</si>
  <si>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</si>
  <si>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</si>
  <si>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</si>
  <si>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</si>
  <si>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</si>
  <si>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</si>
  <si>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</si>
  <si>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</si>
  <si>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</si>
  <si>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</si>
  <si>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</si>
  <si>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</si>
  <si>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</si>
  <si>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</si>
  <si>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</si>
  <si>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</si>
  <si>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</si>
  <si>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</si>
  <si>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</si>
  <si>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</si>
  <si>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</si>
  <si>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</si>
  <si>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</si>
  <si>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</si>
  <si>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</si>
  <si>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</si>
  <si>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</si>
  <si>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</si>
  <si>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</si>
  <si>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</si>
  <si>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</si>
  <si>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</si>
  <si>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</si>
  <si>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</si>
  <si>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</si>
  <si>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</si>
  <si>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</si>
  <si>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</si>
  <si>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</si>
  <si>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</si>
  <si>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</si>
  <si>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</si>
  <si>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</si>
  <si>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</si>
  <si>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</si>
  <si>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</si>
  <si>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</si>
  <si>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</si>
  <si>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</si>
  <si>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</si>
  <si>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</si>
  <si>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</si>
  <si>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</si>
  <si>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</si>
  <si>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</si>
  <si>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</si>
  <si>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</si>
  <si>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</si>
  <si>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</si>
  <si>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</si>
  <si>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</si>
  <si>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</si>
  <si>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</si>
  <si>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</si>
  <si>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</si>
  <si>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</si>
  <si>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</si>
  <si>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</si>
  <si>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</si>
  <si>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</si>
  <si>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</si>
  <si>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</si>
  <si>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</si>
  <si>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</si>
  <si>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</si>
  <si>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</si>
  <si>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</si>
  <si>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</si>
  <si>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</si>
  <si>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</si>
  <si>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</si>
  <si>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</si>
  <si>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</si>
  <si>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</si>
  <si>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</si>
  <si>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</si>
  <si>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</si>
  <si>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</si>
  <si>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</si>
  <si>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</si>
  <si>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</si>
  <si>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</si>
  <si>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</si>
  <si>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</si>
  <si>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</si>
  <si>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</si>
  <si>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</si>
  <si>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</si>
  <si>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</si>
  <si>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</si>
  <si>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</si>
  <si>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</si>
  <si>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</si>
  <si>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</si>
  <si>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</si>
  <si>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</si>
  <si>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</si>
  <si>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</si>
  <si>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</si>
  <si>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</si>
  <si>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</si>
  <si>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</si>
  <si>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</si>
  <si>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</si>
  <si>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</si>
  <si>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</si>
  <si>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</si>
  <si>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</si>
  <si>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</si>
  <si>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</si>
  <si>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</si>
  <si>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</si>
  <si>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</si>
  <si>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</si>
  <si>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</si>
  <si>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</si>
  <si>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</si>
  <si>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</si>
  <si>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</si>
  <si>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</si>
  <si>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</si>
  <si>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</si>
  <si>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</si>
  <si>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</si>
  <si>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</si>
  <si>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</si>
  <si>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</si>
  <si>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</si>
  <si>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</si>
  <si>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</si>
  <si>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</si>
  <si>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</si>
  <si>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</si>
  <si>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</si>
  <si>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</si>
  <si>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</si>
  <si>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</si>
  <si>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</si>
  <si>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</si>
  <si>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</si>
  <si>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</si>
  <si>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</si>
  <si>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</si>
  <si>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</si>
  <si>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</si>
  <si>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</si>
  <si>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</si>
  <si>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</si>
  <si>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</si>
  <si>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</si>
  <si>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</si>
  <si>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</si>
  <si>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</si>
  <si>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</si>
  <si>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</si>
  <si>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</si>
  <si>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</si>
  <si>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</si>
  <si>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</si>
  <si>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</si>
  <si>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</si>
  <si>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</si>
  <si>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</si>
  <si>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</si>
  <si>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</si>
  <si>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</si>
  <si>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</si>
  <si>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</si>
  <si>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</si>
  <si>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</si>
  <si>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</si>
  <si>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</si>
  <si>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</si>
  <si>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</si>
  <si>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</si>
  <si>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</si>
  <si>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</si>
  <si>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</si>
  <si>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</si>
  <si>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</si>
  <si>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</si>
  <si>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</si>
  <si>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</si>
  <si>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</si>
  <si>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</si>
  <si>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</si>
  <si>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</si>
  <si>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</si>
  <si>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</si>
  <si>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</si>
  <si>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</si>
  <si>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</si>
  <si>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</si>
  <si>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</si>
  <si>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</si>
  <si>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</si>
  <si>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</si>
  <si>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</si>
  <si>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</si>
  <si>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</si>
  <si>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</si>
  <si>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</si>
  <si>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</si>
  <si>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</si>
  <si>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</si>
  <si>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</si>
  <si>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</si>
  <si>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</si>
  <si>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</si>
  <si>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</si>
  <si>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</si>
  <si>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</si>
  <si>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</si>
  <si>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</si>
  <si>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</si>
  <si>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</si>
  <si>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</si>
  <si>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</si>
  <si>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</si>
  <si>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</si>
  <si>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</si>
  <si>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</si>
  <si>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</si>
  <si>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</si>
  <si>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</si>
  <si>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</si>
  <si>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</si>
  <si>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</si>
  <si>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</si>
  <si>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</si>
  <si>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</si>
  <si>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</si>
  <si>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</si>
  <si>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</si>
  <si>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</si>
  <si>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</si>
  <si>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</si>
  <si>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</si>
  <si>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</si>
  <si>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</si>
  <si>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</si>
  <si>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</si>
  <si>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</si>
  <si>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</si>
  <si>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</si>
  <si>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</si>
  <si>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</si>
  <si>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</si>
  <si>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</si>
  <si>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</si>
  <si>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</si>
  <si>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</si>
  <si>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</si>
  <si>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</si>
  <si>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</si>
  <si>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</si>
  <si>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</si>
  <si>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</si>
  <si>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</si>
  <si>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</si>
  <si>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</si>
  <si>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</si>
  <si>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</si>
  <si>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</si>
  <si>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</si>
  <si>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</si>
  <si>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</si>
  <si>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</si>
  <si>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</si>
  <si>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</si>
  <si>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</si>
  <si>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</si>
  <si>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</si>
  <si>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</si>
  <si>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</si>
  <si>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</si>
  <si>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</si>
  <si>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</si>
  <si>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</si>
  <si>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</si>
  <si>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</si>
  <si>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</si>
  <si>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</si>
  <si>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</si>
  <si>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</si>
  <si>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</si>
  <si>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</si>
  <si>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</si>
  <si>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</si>
  <si>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</si>
  <si>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</si>
  <si>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</si>
  <si>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</si>
  <si>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</si>
  <si>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</si>
  <si>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</si>
  <si>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</si>
  <si>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</si>
  <si>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</si>
  <si>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</si>
  <si>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</si>
  <si>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</si>
  <si>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</si>
  <si>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</si>
  <si>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</si>
  <si>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</si>
  <si>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</si>
  <si>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</si>
  <si>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</si>
  <si>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</si>
  <si>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</si>
  <si>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</si>
  <si>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</si>
  <si>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</si>
  <si>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</si>
  <si>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</si>
  <si>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</si>
  <si>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</si>
  <si>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</si>
  <si>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</si>
  <si>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</si>
  <si>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</si>
  <si>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</si>
  <si>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</si>
  <si>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</si>
  <si>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</si>
  <si>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</si>
  <si>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</si>
  <si>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</si>
  <si>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</si>
  <si>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</si>
  <si>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</si>
  <si>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</si>
  <si>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</si>
  <si>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</si>
  <si>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</si>
  <si>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</si>
  <si>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</si>
  <si>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</si>
  <si>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</si>
  <si>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</si>
  <si>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</si>
  <si>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</si>
  <si>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</si>
  <si>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</si>
  <si>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</si>
  <si>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</si>
  <si>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</si>
  <si>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</si>
  <si>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</si>
  <si>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</si>
  <si>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</si>
  <si>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</si>
  <si>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</si>
  <si>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</si>
  <si>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</si>
  <si>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</si>
  <si>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</si>
  <si>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</si>
  <si>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</si>
  <si>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</si>
  <si>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</si>
  <si>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</si>
  <si>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</si>
  <si>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</si>
  <si>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</si>
  <si>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</si>
  <si>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</si>
  <si>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</si>
  <si>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</si>
  <si>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</si>
  <si>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</si>
  <si>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</si>
  <si>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</si>
  <si>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</si>
  <si>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</si>
  <si>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</si>
  <si>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</si>
  <si>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</si>
  <si>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</si>
  <si>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</si>
  <si>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</si>
  <si>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</si>
  <si>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</si>
  <si>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</si>
  <si>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</si>
  <si>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</si>
  <si>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</si>
  <si>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</si>
  <si>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</si>
  <si>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</si>
  <si>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</si>
  <si>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</si>
  <si>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</si>
  <si>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</si>
  <si>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</si>
  <si>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</si>
  <si>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</si>
  <si>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</si>
  <si>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</si>
  <si>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</si>
  <si>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</si>
  <si>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</si>
  <si>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</si>
  <si>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</si>
  <si>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</si>
  <si>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</si>
  <si>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</si>
  <si>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</si>
  <si>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</si>
  <si>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</si>
  <si>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</si>
  <si>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</si>
  <si>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</si>
  <si>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</si>
  <si>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</si>
  <si>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</si>
  <si>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</si>
  <si>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</si>
  <si>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</si>
  <si>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</si>
  <si>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</si>
  <si>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</si>
  <si>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</si>
  <si>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</si>
  <si>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</si>
  <si>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</si>
  <si>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</si>
  <si>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</si>
  <si>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</si>
  <si>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</si>
  <si>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</si>
  <si>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</si>
  <si>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</si>
  <si>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</si>
  <si>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</si>
  <si>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</si>
  <si>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</si>
  <si>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</si>
  <si>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</si>
  <si>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</si>
  <si>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</si>
  <si>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</si>
  <si>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</si>
  <si>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</si>
  <si>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</si>
  <si>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</si>
  <si>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</si>
  <si>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</si>
  <si>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</si>
  <si>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</si>
  <si>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</si>
  <si>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</si>
  <si>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</si>
  <si>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</si>
  <si>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</si>
  <si>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</si>
  <si>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</si>
  <si>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</si>
  <si>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</si>
  <si>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</si>
  <si>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</si>
  <si>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</si>
  <si>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</si>
  <si>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</si>
  <si>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</si>
  <si>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</si>
  <si>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</si>
  <si>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</si>
  <si>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</si>
  <si>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</si>
  <si>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</si>
  <si>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</si>
  <si>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</si>
  <si>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</si>
  <si>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</si>
  <si>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</si>
  <si>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</si>
  <si>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</si>
  <si>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</si>
  <si>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</si>
  <si>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</si>
  <si>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</si>
  <si>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</si>
  <si>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</si>
  <si>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</si>
  <si>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</si>
  <si>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</si>
  <si>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</si>
  <si>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</si>
  <si>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</si>
  <si>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</si>
  <si>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</si>
  <si>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</si>
  <si>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</si>
  <si>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</si>
  <si>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</si>
  <si>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</si>
  <si>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</si>
  <si>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</si>
  <si>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</si>
  <si>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</si>
  <si>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</si>
  <si>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</si>
  <si>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</si>
  <si>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</si>
  <si>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</si>
  <si>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</si>
  <si>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</si>
  <si>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</si>
  <si>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</si>
  <si>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</si>
  <si>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</si>
  <si>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</si>
  <si>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</si>
  <si>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</si>
  <si>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</si>
  <si>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</si>
  <si>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</si>
  <si>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</si>
  <si>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</si>
  <si>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</si>
  <si>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</si>
  <si>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</si>
  <si>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</si>
  <si>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</si>
  <si>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</si>
  <si>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</si>
  <si>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</si>
  <si>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</si>
  <si>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</si>
  <si>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</si>
  <si>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</si>
  <si>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</si>
  <si>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</si>
  <si>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</si>
  <si>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</si>
  <si>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</si>
  <si>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</si>
  <si>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</si>
  <si>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</si>
  <si>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</si>
  <si>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</si>
  <si>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</si>
  <si>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</si>
  <si>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</si>
  <si>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</si>
  <si>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</si>
  <si>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</si>
  <si>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</si>
  <si>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</si>
  <si>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</si>
  <si>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</si>
  <si>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</si>
  <si>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</si>
  <si>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</si>
  <si>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</si>
  <si>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</si>
  <si>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</si>
  <si>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</si>
  <si>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</si>
  <si>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</si>
  <si>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</si>
  <si>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</si>
  <si>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</si>
  <si>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</si>
  <si>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</si>
  <si>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</si>
  <si>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</si>
  <si>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</si>
  <si>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</si>
  <si>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</si>
  <si>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</si>
  <si>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</si>
  <si>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</si>
  <si>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</si>
  <si>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</si>
  <si>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</si>
  <si>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</si>
  <si>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</si>
  <si>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</si>
  <si>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</si>
  <si>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</si>
  <si>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</si>
  <si>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</si>
  <si>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</si>
  <si>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</si>
  <si>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</si>
  <si>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</si>
  <si>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</si>
  <si>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</si>
  <si>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</si>
  <si>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</si>
  <si>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</si>
  <si>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</si>
  <si>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</si>
  <si>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</si>
  <si>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</si>
  <si>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</si>
  <si>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</si>
  <si>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</si>
  <si>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</si>
  <si>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</si>
  <si>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</si>
  <si>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</si>
  <si>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</si>
  <si>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</si>
  <si>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</si>
  <si>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</si>
  <si>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</si>
  <si>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</si>
  <si>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</si>
  <si>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</si>
  <si>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</si>
  <si>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</si>
  <si>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</si>
  <si>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</si>
  <si>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</si>
  <si>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</si>
  <si>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</si>
  <si>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</si>
  <si>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</si>
  <si>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</si>
  <si>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</si>
  <si>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</si>
  <si>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</si>
  <si>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</si>
  <si>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</si>
  <si>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</si>
  <si>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</si>
  <si>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</si>
  <si>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</si>
  <si>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</si>
  <si>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</si>
  <si>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</si>
  <si>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</si>
  <si>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</si>
  <si>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</si>
  <si>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</si>
  <si>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</si>
  <si>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</si>
  <si>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</si>
  <si>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</si>
  <si>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</si>
  <si>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</si>
  <si>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</si>
  <si>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</si>
  <si>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</si>
  <si>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</si>
  <si>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</si>
  <si>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</si>
  <si>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</si>
  <si>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</si>
  <si>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</si>
  <si>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</si>
  <si>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</si>
  <si>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</si>
  <si>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</si>
  <si>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</si>
  <si>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</si>
  <si>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</si>
  <si>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</si>
  <si>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</si>
  <si>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</si>
  <si>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</si>
  <si>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</si>
  <si>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</si>
  <si>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</si>
  <si>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</si>
  <si>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</si>
  <si>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</si>
  <si>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</si>
  <si>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</si>
  <si>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</si>
  <si>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</si>
  <si>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</si>
  <si>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</si>
  <si>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</si>
  <si>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</si>
  <si>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</si>
  <si>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</si>
  <si>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</si>
  <si>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</si>
  <si>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</si>
  <si>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</si>
  <si>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</si>
  <si>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</si>
  <si>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</si>
  <si>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</si>
  <si>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</si>
  <si>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</si>
  <si>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</si>
  <si>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</si>
  <si>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</si>
  <si>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</si>
  <si>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</si>
  <si>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</si>
  <si>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</si>
  <si>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</si>
  <si>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</si>
  <si>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</si>
  <si>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</si>
  <si>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</si>
  <si>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</si>
  <si>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</si>
  <si>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</si>
  <si>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</si>
  <si>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</si>
  <si>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</si>
  <si>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</si>
  <si>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</si>
  <si>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</si>
  <si>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</si>
  <si>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</si>
  <si>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</si>
  <si>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</si>
  <si>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</si>
  <si>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</si>
  <si>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</si>
  <si>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</si>
  <si>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</si>
  <si>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</si>
  <si>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</si>
  <si>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</si>
  <si>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</si>
  <si>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</si>
  <si>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</si>
  <si>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</si>
  <si>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</si>
  <si>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</si>
  <si>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</si>
  <si>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</si>
  <si>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</si>
  <si>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</si>
  <si>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</si>
  <si>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</si>
  <si>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</si>
  <si>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</si>
  <si>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</si>
  <si>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</si>
  <si>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</si>
  <si>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</si>
  <si>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</si>
  <si>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</si>
  <si>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</si>
  <si>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</si>
  <si>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</si>
  <si>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</si>
  <si>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</si>
  <si>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</si>
  <si>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</si>
  <si>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</si>
  <si>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</si>
  <si>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</si>
  <si>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</si>
  <si>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</si>
  <si>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</si>
  <si>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</si>
  <si>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</si>
  <si>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</si>
  <si>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</si>
  <si>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</si>
  <si>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</si>
  <si>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</si>
  <si>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</si>
  <si>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</si>
  <si>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</si>
  <si>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</si>
  <si>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</si>
  <si>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</si>
  <si>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</si>
  <si>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</si>
  <si>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</si>
  <si>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</si>
  <si>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</si>
  <si>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</si>
  <si>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</si>
  <si>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</si>
  <si>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</si>
  <si>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</si>
  <si>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</si>
  <si>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</si>
  <si>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</si>
  <si>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</si>
  <si>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</si>
  <si>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</si>
  <si>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</si>
  <si>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</si>
  <si>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</si>
  <si>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</si>
  <si>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</si>
  <si>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</si>
  <si>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</si>
  <si>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</si>
  <si>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</si>
  <si>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</si>
  <si>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</si>
  <si>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</si>
  <si>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</si>
  <si>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</si>
  <si>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</si>
  <si>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</si>
  <si>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</si>
  <si>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</si>
  <si>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</si>
  <si>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</si>
  <si>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</si>
  <si>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</si>
  <si>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</si>
  <si>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</si>
  <si>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</si>
  <si>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</si>
  <si>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</si>
  <si>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</si>
  <si>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</si>
  <si>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</si>
  <si>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</si>
  <si>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</si>
  <si>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</si>
  <si>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</si>
  <si>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</si>
  <si>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</si>
  <si>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</si>
  <si>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</si>
  <si>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</si>
  <si>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</si>
  <si>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</si>
  <si>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</si>
  <si>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</si>
  <si>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</si>
  <si>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</si>
  <si>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</si>
  <si>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</si>
  <si>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</si>
  <si>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</si>
  <si>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</si>
  <si>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</si>
  <si>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</si>
  <si>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</si>
  <si>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</si>
  <si>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</si>
  <si>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</si>
  <si>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</si>
  <si>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</si>
  <si>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</si>
  <si>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</si>
  <si>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</si>
  <si>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</si>
  <si>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</si>
  <si>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</si>
  <si>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</si>
  <si>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</si>
  <si>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</si>
  <si>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</si>
  <si>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</si>
  <si>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</si>
  <si>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</si>
  <si>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</si>
  <si>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</si>
  <si>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</si>
  <si>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</si>
  <si>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</si>
  <si>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</si>
  <si>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</si>
  <si>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</si>
  <si>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</si>
  <si>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</si>
  <si>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</si>
  <si>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</si>
  <si>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</si>
  <si>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</si>
  <si>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</si>
  <si>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</si>
  <si>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</si>
  <si>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</si>
  <si>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</si>
  <si>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</si>
  <si>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</si>
  <si>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</si>
  <si>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</si>
  <si>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</si>
  <si>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</si>
  <si>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</si>
  <si>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</si>
  <si>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</si>
  <si>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</si>
  <si>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</si>
  <si>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</si>
  <si>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</si>
  <si>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</si>
  <si>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</si>
  <si>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</si>
  <si>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</si>
  <si>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</si>
  <si>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</si>
  <si>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</si>
  <si>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</si>
  <si>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</si>
  <si>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</si>
  <si>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</si>
  <si>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</si>
  <si>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</si>
  <si>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</si>
  <si>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</si>
  <si>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</si>
  <si>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</si>
  <si>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</si>
  <si>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</si>
  <si>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</si>
  <si>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</si>
  <si>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</si>
  <si>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</si>
  <si>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</si>
  <si>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</si>
  <si>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</si>
  <si>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</si>
  <si>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</si>
  <si>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</si>
  <si>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</si>
  <si>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</si>
  <si>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</si>
  <si>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</si>
  <si>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</si>
  <si>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</si>
  <si>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</si>
  <si>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</si>
  <si>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</si>
  <si>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</si>
  <si>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</si>
  <si>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</si>
  <si>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</si>
  <si>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</si>
  <si>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</si>
  <si>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</si>
  <si>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</si>
  <si>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</si>
  <si>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</si>
  <si>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</si>
  <si>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</si>
  <si>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</si>
  <si>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</si>
  <si>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</si>
  <si>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</si>
  <si>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</si>
  <si>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</si>
  <si>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</si>
  <si>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</si>
  <si>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</si>
  <si>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</si>
  <si>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</si>
  <si>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</si>
  <si>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</si>
  <si>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</si>
  <si>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</si>
  <si>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</si>
  <si>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</si>
  <si>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</si>
  <si>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</si>
  <si>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</si>
  <si>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</si>
  <si>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</si>
  <si>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</si>
  <si>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</si>
  <si>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</si>
  <si>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</si>
  <si>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</si>
  <si>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</si>
  <si>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</si>
  <si>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</si>
  <si>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</si>
  <si>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</si>
  <si>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</si>
  <si>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</si>
  <si>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</si>
  <si>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</si>
  <si>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</si>
  <si>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</si>
  <si>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</si>
  <si>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</si>
  <si>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</si>
  <si>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</si>
  <si>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</si>
  <si>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</si>
  <si>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</si>
  <si>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</si>
  <si>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</si>
  <si>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</si>
  <si>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</si>
  <si>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</si>
  <si>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</si>
  <si>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</si>
  <si>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</si>
  <si>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</si>
  <si>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</si>
  <si>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</si>
  <si>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</si>
  <si>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</si>
  <si>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</si>
  <si>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</si>
  <si>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</si>
  <si>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</si>
  <si>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</si>
  <si>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</si>
  <si>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</si>
  <si>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</si>
  <si>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</si>
  <si>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</si>
  <si>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</si>
  <si>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</si>
  <si>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</si>
  <si>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</si>
  <si>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</si>
  <si>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</si>
  <si>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</si>
  <si>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</si>
  <si>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</si>
  <si>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</si>
  <si>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</si>
  <si>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</si>
  <si>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</si>
  <si>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</si>
  <si>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</si>
  <si>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</si>
  <si>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</si>
  <si>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</si>
  <si>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</si>
  <si>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</si>
  <si>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</si>
  <si>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</si>
  <si>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</si>
  <si>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</si>
  <si>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</si>
  <si>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</si>
  <si>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</si>
  <si>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</si>
  <si>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</si>
  <si>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</si>
  <si>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</si>
  <si>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</si>
  <si>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</si>
  <si>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</si>
  <si>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</si>
  <si>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</si>
  <si>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</si>
  <si>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</si>
  <si>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</si>
  <si>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</si>
  <si>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</si>
  <si>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</si>
  <si>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</si>
  <si>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</si>
  <si>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</si>
  <si>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</si>
  <si>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</si>
  <si>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</si>
  <si>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</si>
  <si>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</si>
  <si>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</si>
  <si>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</si>
  <si>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</si>
  <si>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</si>
  <si>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</si>
  <si>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</si>
  <si>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</si>
  <si>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</si>
  <si>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</si>
  <si>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</si>
  <si>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</si>
  <si>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</si>
  <si>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</si>
  <si>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</si>
  <si>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</si>
  <si>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</si>
  <si>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</si>
  <si>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</si>
  <si>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</si>
  <si>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</si>
  <si>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</si>
  <si>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</si>
  <si>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</si>
  <si>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</si>
  <si>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</si>
  <si>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</si>
  <si>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</si>
  <si>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</si>
  <si>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</si>
  <si>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</si>
  <si>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</si>
  <si>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</si>
  <si>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</si>
  <si>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</si>
  <si>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</si>
  <si>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</si>
  <si>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</si>
  <si>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</si>
  <si>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</si>
  <si>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</si>
  <si>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</si>
  <si>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</si>
  <si>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</si>
  <si>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</si>
  <si>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</si>
  <si>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</si>
  <si>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</si>
  <si>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</si>
  <si>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</si>
  <si>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</si>
  <si>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</si>
  <si>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</si>
  <si>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</si>
  <si>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</si>
  <si>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</si>
  <si>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</si>
  <si>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</si>
  <si>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</si>
  <si>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</si>
  <si>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</si>
  <si>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</si>
  <si>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</si>
  <si>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</si>
  <si>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</si>
  <si>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</si>
  <si>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</si>
  <si>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</si>
  <si>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</si>
  <si>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</si>
  <si>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</si>
  <si>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</si>
  <si>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</si>
  <si>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</si>
  <si>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</si>
  <si>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</si>
  <si>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</si>
  <si>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</si>
  <si>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</si>
  <si>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</si>
  <si>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</si>
  <si>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</si>
  <si>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</si>
  <si>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</si>
  <si>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</si>
  <si>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</si>
  <si>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</si>
  <si>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</si>
  <si>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</si>
  <si>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</si>
  <si>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</si>
  <si>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</si>
  <si>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</si>
  <si>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</si>
  <si>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</si>
  <si>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</si>
  <si>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</si>
  <si>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</si>
  <si>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</si>
  <si>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</si>
  <si>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</si>
  <si>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</si>
  <si>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</si>
  <si>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</si>
  <si>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</si>
  <si>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</si>
  <si>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</si>
  <si>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</si>
  <si>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</si>
  <si>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</si>
  <si>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</si>
  <si>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</si>
  <si>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</si>
  <si>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</si>
  <si>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</si>
  <si>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</si>
  <si>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</si>
  <si>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</si>
  <si>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</si>
  <si>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</si>
  <si>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</si>
  <si>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</si>
  <si>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</si>
  <si>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</si>
  <si>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</si>
  <si>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</si>
  <si>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</si>
  <si>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</si>
  <si>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</si>
  <si>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</si>
  <si>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</si>
  <si>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</si>
  <si>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</si>
  <si>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</si>
  <si>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</si>
  <si>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</si>
  <si>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</si>
  <si>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</si>
  <si>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</si>
  <si>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</si>
  <si>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</si>
  <si>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</si>
  <si>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</si>
  <si>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</si>
  <si>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</si>
  <si>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</si>
  <si>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</si>
  <si>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</si>
  <si>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</si>
  <si>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</si>
  <si>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</si>
  <si>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</si>
  <si>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</si>
  <si>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</si>
  <si>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</si>
  <si>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</si>
  <si>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</si>
  <si>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</si>
  <si>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</si>
  <si>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</si>
  <si>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</si>
  <si>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</si>
  <si>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</si>
  <si>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</si>
  <si>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</si>
  <si>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</si>
  <si>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</si>
  <si>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</si>
  <si>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</si>
  <si>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</si>
  <si>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</si>
  <si>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</si>
  <si>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</si>
  <si>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</si>
  <si>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</si>
  <si>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</si>
  <si>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</si>
  <si>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</si>
  <si>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</si>
  <si>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</si>
  <si>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</si>
  <si>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</si>
  <si>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</si>
  <si>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</si>
  <si>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</si>
  <si>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</si>
  <si>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</si>
  <si>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</si>
  <si>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</si>
  <si>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</si>
  <si>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</si>
  <si>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</si>
  <si>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</si>
  <si>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</si>
  <si>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</si>
  <si>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</si>
  <si>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</si>
  <si>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</si>
  <si>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</si>
  <si>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</si>
  <si>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</si>
  <si>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</si>
  <si>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</si>
  <si>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</si>
  <si>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</si>
  <si>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</si>
  <si>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</si>
  <si>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</si>
  <si>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</si>
  <si>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</si>
  <si>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</si>
  <si>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</si>
  <si>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</si>
  <si>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</si>
  <si>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</si>
  <si>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</si>
  <si>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</si>
  <si>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</si>
  <si>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</si>
  <si>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</si>
  <si>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</si>
  <si>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</si>
  <si>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</si>
  <si>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</si>
  <si>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</si>
  <si>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</si>
  <si>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</si>
  <si>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</si>
  <si>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</si>
  <si>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</si>
  <si>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</si>
  <si>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</si>
  <si>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</si>
  <si>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</si>
  <si>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</si>
  <si>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</si>
  <si>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</si>
  <si>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</si>
  <si>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</si>
  <si>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</si>
  <si>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</si>
  <si>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</si>
  <si>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</si>
  <si>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</si>
  <si>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</si>
  <si>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</si>
  <si>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</si>
  <si>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</si>
  <si>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</si>
  <si>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</si>
  <si>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</si>
  <si>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</si>
  <si>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</si>
  <si>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</si>
  <si>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</si>
  <si>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</si>
  <si>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</si>
  <si>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</si>
  <si>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</si>
  <si>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</si>
  <si>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</si>
  <si>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</si>
  <si>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</si>
  <si>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</si>
  <si>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</si>
  <si>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</si>
  <si>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</si>
  <si>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</si>
  <si>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</si>
  <si>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</si>
  <si>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</si>
  <si>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</si>
  <si>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</si>
  <si>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</si>
  <si>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</si>
  <si>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</si>
  <si>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</si>
  <si>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</si>
  <si>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</si>
  <si>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</si>
  <si>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</si>
  <si>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</si>
  <si>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</si>
  <si>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</si>
  <si>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</si>
  <si>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</si>
  <si>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</si>
  <si>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</si>
  <si>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</si>
  <si>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</si>
  <si>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</si>
  <si>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</si>
  <si>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</si>
  <si>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</si>
  <si>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</si>
  <si>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</si>
  <si>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</si>
  <si>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</si>
  <si>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</si>
  <si>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</si>
  <si>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</si>
  <si>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</si>
  <si>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</si>
  <si>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</si>
  <si>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</si>
  <si>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</si>
  <si>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</si>
  <si>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</si>
  <si>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</si>
  <si>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</si>
  <si>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</si>
  <si>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</si>
  <si>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</si>
  <si>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</si>
  <si>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</si>
  <si>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</si>
  <si>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</si>
  <si>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</si>
  <si>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</si>
  <si>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</si>
  <si>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</si>
  <si>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</si>
  <si>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</si>
  <si>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</si>
  <si>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</si>
  <si>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</si>
  <si>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</si>
  <si>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</si>
  <si>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</si>
  <si>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</si>
  <si>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</si>
  <si>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</si>
  <si>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</si>
  <si>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</si>
  <si>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</si>
  <si>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</si>
  <si>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</si>
  <si>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</si>
  <si>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</si>
  <si>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</si>
  <si>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</si>
  <si>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</si>
  <si>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</si>
  <si>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</si>
  <si>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</si>
  <si>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</si>
  <si>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</si>
  <si>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</si>
  <si>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</si>
  <si>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</si>
  <si>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</si>
  <si>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</si>
  <si>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</si>
  <si>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</si>
  <si>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</si>
  <si>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</si>
  <si>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</si>
  <si>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</si>
  <si>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</si>
  <si>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</si>
  <si>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</si>
  <si>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</si>
  <si>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</si>
  <si>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</si>
  <si>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</si>
  <si>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</si>
  <si>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</si>
  <si>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</si>
  <si>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</si>
  <si>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</si>
  <si>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</si>
  <si>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</si>
  <si>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</si>
  <si>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</si>
  <si>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</si>
  <si>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</si>
  <si>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</si>
  <si>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</si>
  <si>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</si>
  <si>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</si>
  <si>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</si>
  <si>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</si>
  <si>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</si>
  <si>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</si>
  <si>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</si>
  <si>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</si>
  <si>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</si>
  <si>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</si>
  <si>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</si>
  <si>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</si>
  <si>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</si>
  <si>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</si>
  <si>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</si>
  <si>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</si>
  <si>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</si>
  <si>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</si>
  <si>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</si>
  <si>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</si>
  <si>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</si>
  <si>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</si>
  <si>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</si>
  <si>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</si>
  <si>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</si>
  <si>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</si>
  <si>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</si>
  <si>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</si>
  <si>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</si>
  <si>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</si>
  <si>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</si>
  <si>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</si>
  <si>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</si>
  <si>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</si>
  <si>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</si>
  <si>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</si>
  <si>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</si>
  <si>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</si>
  <si>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</si>
  <si>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</si>
  <si>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</si>
  <si>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</si>
  <si>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</si>
  <si>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</si>
  <si>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</si>
  <si>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</si>
  <si>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</si>
  <si>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</si>
  <si>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</si>
  <si>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</si>
  <si>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</si>
  <si>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</si>
  <si>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</si>
  <si>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</si>
  <si>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</si>
  <si>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</si>
  <si>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</si>
  <si>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</si>
  <si>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</si>
  <si>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</si>
  <si>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</si>
  <si>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</si>
  <si>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</si>
  <si>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</si>
  <si>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</si>
  <si>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</si>
  <si>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</si>
  <si>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</si>
  <si>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</si>
  <si>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</si>
  <si>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</si>
  <si>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</si>
  <si>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</si>
  <si>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</si>
  <si>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</si>
  <si>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</si>
  <si>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</si>
  <si>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</si>
  <si>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</si>
  <si>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</si>
  <si>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</si>
  <si>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</si>
  <si>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</si>
  <si>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</si>
  <si>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</si>
  <si>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</si>
  <si>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</si>
  <si>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</si>
  <si>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</si>
  <si>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</si>
  <si>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</si>
  <si>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</si>
  <si>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</si>
  <si>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</si>
  <si>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</si>
  <si>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</si>
  <si>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</si>
  <si>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</si>
  <si>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</si>
  <si>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</si>
  <si>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</si>
  <si>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</si>
  <si>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</si>
  <si>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</si>
  <si>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</si>
  <si>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</si>
  <si>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</si>
  <si>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</si>
  <si>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</si>
  <si>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</si>
  <si>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</si>
  <si>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</si>
  <si>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</si>
  <si>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</si>
  <si>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</si>
  <si>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</si>
  <si>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</si>
  <si>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</si>
  <si>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</si>
  <si>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</si>
  <si>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</si>
  <si>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</si>
  <si>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</si>
  <si>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</si>
  <si>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</si>
  <si>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</si>
  <si>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</si>
  <si>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</si>
  <si>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</si>
  <si>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</si>
  <si>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</si>
  <si>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</si>
  <si>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</si>
  <si>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</si>
  <si>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</si>
  <si>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</si>
  <si>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</si>
  <si>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</si>
  <si>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</si>
  <si>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</si>
  <si>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</si>
  <si>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</si>
  <si>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</si>
  <si>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</si>
  <si>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</si>
  <si>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</si>
  <si>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</si>
  <si>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</si>
  <si>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</si>
  <si>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</si>
  <si>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</si>
  <si>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</si>
  <si>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</si>
  <si>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</si>
  <si>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</si>
  <si>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</si>
  <si>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</si>
  <si>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</si>
  <si>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</si>
  <si>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</si>
  <si>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</si>
  <si>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</si>
  <si>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</si>
  <si>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</si>
  <si>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</si>
  <si>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</si>
  <si>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</si>
  <si>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</si>
  <si>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</si>
  <si>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</si>
  <si>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</si>
  <si>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</si>
  <si>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</si>
  <si>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</si>
  <si>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</si>
  <si>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</si>
  <si>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</si>
  <si>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</si>
  <si>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</si>
  <si>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</si>
  <si>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</si>
  <si>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</si>
  <si>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</si>
  <si>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</si>
  <si>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</si>
  <si>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</si>
  <si>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</si>
  <si>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</si>
  <si>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</si>
  <si>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</si>
  <si>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</si>
  <si>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</si>
  <si>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</si>
  <si>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</si>
  <si>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</si>
  <si>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</si>
  <si>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</si>
  <si>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</si>
  <si>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</si>
  <si>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</si>
  <si>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</si>
  <si>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</si>
  <si>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</si>
  <si>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</si>
  <si>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</si>
  <si>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</si>
  <si>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</si>
  <si>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</si>
  <si>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</si>
  <si>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</si>
  <si>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</si>
  <si>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</si>
  <si>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</si>
  <si>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</si>
  <si>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</si>
  <si>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</si>
  <si>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</si>
  <si>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</si>
  <si>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</si>
  <si>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</si>
  <si>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</si>
  <si>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</si>
  <si>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</si>
  <si>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</si>
  <si>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</si>
  <si>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</si>
  <si>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</si>
  <si>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</si>
  <si>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</si>
  <si>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</si>
  <si>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</si>
  <si>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</si>
  <si>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</si>
  <si>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</si>
  <si>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</si>
  <si>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</si>
  <si>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</si>
  <si>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</si>
  <si>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</si>
  <si>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</si>
  <si>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</si>
  <si>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</si>
  <si>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</si>
  <si>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</si>
  <si>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</si>
  <si>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</si>
  <si>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</si>
  <si>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</si>
  <si>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</si>
  <si>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</si>
  <si>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</si>
  <si>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</si>
  <si>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</si>
  <si>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</si>
  <si>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</si>
  <si>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</si>
  <si>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</si>
  <si>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</si>
  <si>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</si>
  <si>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</si>
  <si>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</si>
  <si>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</si>
  <si>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</si>
  <si>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</si>
  <si>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</si>
  <si>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</si>
  <si>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</si>
  <si>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</si>
  <si>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</si>
  <si>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</si>
  <si>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</si>
  <si>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</si>
  <si>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</si>
  <si>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</si>
  <si>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</si>
  <si>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</si>
  <si>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</si>
  <si>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</si>
  <si>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</si>
  <si>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</si>
  <si>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</si>
  <si>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</si>
  <si>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</si>
  <si>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</si>
  <si>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</si>
  <si>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</si>
  <si>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</si>
  <si>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</si>
  <si>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</si>
  <si>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</si>
  <si>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</si>
  <si>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</si>
  <si>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</si>
  <si>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</si>
  <si>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</si>
  <si>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</si>
  <si>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</si>
  <si>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</si>
  <si>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</si>
  <si>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</si>
  <si>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</si>
  <si>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</si>
  <si>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</si>
  <si>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</si>
  <si>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</si>
  <si>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</si>
  <si>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</si>
  <si>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</si>
  <si>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</si>
  <si>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</si>
  <si>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</si>
  <si>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</si>
  <si>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</si>
  <si>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</si>
  <si>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</si>
  <si>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</si>
  <si>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</si>
  <si>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</si>
  <si>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</si>
  <si>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</si>
  <si>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</si>
  <si>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</si>
  <si>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</si>
  <si>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</si>
  <si>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</si>
  <si>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</si>
  <si>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</si>
  <si>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</si>
  <si>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</si>
  <si>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</si>
  <si>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</si>
  <si>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</si>
  <si>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</si>
  <si>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</si>
  <si>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</si>
  <si>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</si>
  <si>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</si>
  <si>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</si>
  <si>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</si>
  <si>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</si>
  <si>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</si>
  <si>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</si>
  <si>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</si>
  <si>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</si>
  <si>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</si>
  <si>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</si>
  <si>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</si>
  <si>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</si>
  <si>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</si>
  <si>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</si>
  <si>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</si>
  <si>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</si>
  <si>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</si>
  <si>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</si>
  <si>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</si>
  <si>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</si>
  <si>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</si>
  <si>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</si>
  <si>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</si>
  <si>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</si>
  <si>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</si>
  <si>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</si>
  <si>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</si>
  <si>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</si>
  <si>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</si>
  <si>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</si>
  <si>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</si>
  <si>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</si>
  <si>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</si>
  <si>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</si>
  <si>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</si>
  <si>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</si>
  <si>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</si>
  <si>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</si>
  <si>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</si>
  <si>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</si>
  <si>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</si>
  <si>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</si>
  <si>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</si>
  <si>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</si>
  <si>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</si>
  <si>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</si>
  <si>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</si>
  <si>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</si>
  <si>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</si>
  <si>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</si>
  <si>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</si>
  <si>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</si>
  <si>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</si>
  <si>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</si>
  <si>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</si>
  <si>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</si>
  <si>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</si>
  <si>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</si>
  <si>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</si>
  <si>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</si>
  <si>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</si>
  <si>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</si>
  <si>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</si>
  <si>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</si>
  <si>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</si>
  <si>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</si>
  <si>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</si>
  <si>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</si>
  <si>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</si>
  <si>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</si>
  <si>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</si>
  <si>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</si>
  <si>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</si>
  <si>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</si>
  <si>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</si>
  <si>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</si>
  <si>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</si>
  <si>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</si>
  <si>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</si>
  <si>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</si>
  <si>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</si>
  <si>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</si>
  <si>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</si>
  <si>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</si>
  <si>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</si>
  <si>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</si>
  <si>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</si>
  <si>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</si>
  <si>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</si>
  <si>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</si>
  <si>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</si>
  <si>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</si>
  <si>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</si>
  <si>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</si>
  <si>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</si>
  <si>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</si>
  <si>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</si>
  <si>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</si>
  <si>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</si>
  <si>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</si>
  <si>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</si>
  <si>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</si>
  <si>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</si>
  <si>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</si>
  <si>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</si>
  <si>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</si>
  <si>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</si>
  <si>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</si>
  <si>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</si>
  <si>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</si>
  <si>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</si>
  <si>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</si>
  <si>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</si>
  <si>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</si>
  <si>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</si>
  <si>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</si>
  <si>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</si>
  <si>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</si>
  <si>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</si>
  <si>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</si>
  <si>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</si>
  <si>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</si>
  <si>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</si>
  <si>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</si>
  <si>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</si>
  <si>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</si>
  <si>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</si>
  <si>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</si>
  <si>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</si>
  <si>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</si>
  <si>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</si>
  <si>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</si>
  <si>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</si>
  <si>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</si>
  <si>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</si>
  <si>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</si>
  <si>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</si>
  <si>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</si>
  <si>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</si>
  <si>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</si>
  <si>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</si>
  <si>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</si>
  <si>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</si>
  <si>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</si>
  <si>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</si>
  <si>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</si>
  <si>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</si>
  <si>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</si>
  <si>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</si>
  <si>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</si>
  <si>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</si>
  <si>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</si>
  <si>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</si>
  <si>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</si>
  <si>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</si>
  <si>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</si>
  <si>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</si>
  <si>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</si>
  <si>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</si>
  <si>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</si>
  <si>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</si>
  <si>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</si>
  <si>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</si>
  <si>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</si>
  <si>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</si>
  <si>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</si>
  <si>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</si>
  <si>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</si>
  <si>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</si>
  <si>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</si>
  <si>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</si>
  <si>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</si>
  <si>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</si>
  <si>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</si>
  <si>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</si>
  <si>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</si>
  <si>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</si>
  <si>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</si>
  <si>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</si>
  <si>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</si>
  <si>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</si>
  <si>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</si>
  <si>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</si>
  <si>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</si>
  <si>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</si>
  <si>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</si>
  <si>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</si>
  <si>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</si>
  <si>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</si>
  <si>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</si>
  <si>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</si>
  <si>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</si>
  <si>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</si>
  <si>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</si>
  <si>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</si>
  <si>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</si>
  <si>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</si>
  <si>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</si>
  <si>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</si>
  <si>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</si>
  <si>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</si>
  <si>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</si>
  <si>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</si>
  <si>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</si>
  <si>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</si>
  <si>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</si>
  <si>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</si>
  <si>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</si>
  <si>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</si>
  <si>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</si>
  <si>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</si>
  <si>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</si>
  <si>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</si>
  <si>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</si>
  <si>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</si>
  <si>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</si>
  <si>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</si>
  <si>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</si>
  <si>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</si>
  <si>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</si>
  <si>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</si>
  <si>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</si>
  <si>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</si>
  <si>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</si>
  <si>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</si>
  <si>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</si>
  <si>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</si>
  <si>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</si>
  <si>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</si>
  <si>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</si>
  <si>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</si>
  <si>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</si>
  <si>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</si>
  <si>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</si>
  <si>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</si>
  <si>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</si>
  <si>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</si>
  <si>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</si>
  <si>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</si>
  <si>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</si>
  <si>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</si>
  <si>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</si>
  <si>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</si>
  <si>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</si>
  <si>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</si>
  <si>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</si>
  <si>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</si>
  <si>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</si>
  <si>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</si>
  <si>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</si>
  <si>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</si>
  <si>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</si>
  <si>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</si>
  <si>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</si>
  <si>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</si>
  <si>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</si>
  <si>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</si>
  <si>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</si>
  <si>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</si>
  <si>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</si>
  <si>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</si>
  <si>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</si>
  <si>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</si>
  <si>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</si>
  <si>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</si>
  <si>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</si>
  <si>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</si>
  <si>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</si>
  <si>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</si>
  <si>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</si>
  <si>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</si>
  <si>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</si>
  <si>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</si>
  <si>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</si>
  <si>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</si>
  <si>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</si>
  <si>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</si>
  <si>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</si>
  <si>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</si>
  <si>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</si>
  <si>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</si>
  <si>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</si>
  <si>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</si>
  <si>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</si>
  <si>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</si>
  <si>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</si>
  <si>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</si>
  <si>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</si>
  <si>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</si>
  <si>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</si>
  <si>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</si>
  <si>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</si>
  <si>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</si>
  <si>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</si>
  <si>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</si>
  <si>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</si>
  <si>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</si>
  <si>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</si>
  <si>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</si>
  <si>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</si>
  <si>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</si>
  <si>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</si>
  <si>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</si>
  <si>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</si>
  <si>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</si>
  <si>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</si>
  <si>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</si>
  <si>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</si>
  <si>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</si>
  <si>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</si>
  <si>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</si>
  <si>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</si>
  <si>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</si>
  <si>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</si>
  <si>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</si>
  <si>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</si>
  <si>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</si>
  <si>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</si>
  <si>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</si>
  <si>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</si>
  <si>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</si>
  <si>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</si>
  <si>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</si>
  <si>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</si>
  <si>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</si>
  <si>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</si>
  <si>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</si>
  <si>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</si>
  <si>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</si>
  <si>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</si>
  <si>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</si>
  <si>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</si>
  <si>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</si>
  <si>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</si>
  <si>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</si>
  <si>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</si>
  <si>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</si>
  <si>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</si>
  <si>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</si>
  <si>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</si>
  <si>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</si>
  <si>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</si>
  <si>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</si>
  <si>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</si>
  <si>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</si>
  <si>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</si>
  <si>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</si>
  <si>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</si>
  <si>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</si>
  <si>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</si>
  <si>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</si>
  <si>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</si>
  <si>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</si>
  <si>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</si>
  <si>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</si>
  <si>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</si>
  <si>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</si>
  <si>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</si>
  <si>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</si>
  <si>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</si>
  <si>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</si>
  <si>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</si>
  <si>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</si>
  <si>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</si>
  <si>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</si>
  <si>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</si>
  <si>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</si>
  <si>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</si>
  <si>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</si>
  <si>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</si>
  <si>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</si>
  <si>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</si>
  <si>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</si>
  <si>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</si>
  <si>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</si>
  <si>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</si>
  <si>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</si>
  <si>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</si>
  <si>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</si>
  <si>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</si>
  <si>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</si>
  <si>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</si>
  <si>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</si>
  <si>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</si>
  <si>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</si>
  <si>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</si>
  <si>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</si>
  <si>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</si>
  <si>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</si>
  <si>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</si>
  <si>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</si>
  <si>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</si>
  <si>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</si>
  <si>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</si>
  <si>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</si>
  <si>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</si>
  <si>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</si>
  <si>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</si>
  <si>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</si>
  <si>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</si>
  <si>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</si>
  <si>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</si>
  <si>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</si>
  <si>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</si>
  <si>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</si>
  <si>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</si>
  <si>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</si>
  <si>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</si>
  <si>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</si>
  <si>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</si>
  <si>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</si>
  <si>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</si>
  <si>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</si>
  <si>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</si>
  <si>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</si>
  <si>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</si>
  <si>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</si>
  <si>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</si>
  <si>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</si>
  <si>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</si>
  <si>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</si>
  <si>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</si>
  <si>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</si>
  <si>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</si>
  <si>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</si>
  <si>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</si>
  <si>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</si>
  <si>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</si>
  <si>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</si>
  <si>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</si>
  <si>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</si>
  <si>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</si>
  <si>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</si>
  <si>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</si>
  <si>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</si>
  <si>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</si>
  <si>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</si>
  <si>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</si>
  <si>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</si>
  <si>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</si>
  <si>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</si>
  <si>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</si>
  <si>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</si>
  <si>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</si>
  <si>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</si>
  <si>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</si>
  <si>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</si>
  <si>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</si>
  <si>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</si>
  <si>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</si>
  <si>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</si>
  <si>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</si>
  <si>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</si>
  <si>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</si>
  <si>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</si>
  <si>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</si>
  <si>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</si>
  <si>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</si>
  <si>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</si>
  <si>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</si>
  <si>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</si>
  <si>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</si>
  <si>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</si>
  <si>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</si>
  <si>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</si>
  <si>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</si>
  <si>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</si>
  <si>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</si>
  <si>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</si>
  <si>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</si>
  <si>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</si>
  <si>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</si>
  <si>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</si>
  <si>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</si>
  <si>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</si>
  <si>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</si>
  <si>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</si>
  <si>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</si>
  <si>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</si>
  <si>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</si>
  <si>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</si>
  <si>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</si>
  <si>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</si>
  <si>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</si>
  <si>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</si>
  <si>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</si>
  <si>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</si>
  <si>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</si>
  <si>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</si>
  <si>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</si>
  <si>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</si>
  <si>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</si>
  <si>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</si>
  <si>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</si>
  <si>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</si>
  <si>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</si>
  <si>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</si>
  <si>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</si>
  <si>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</si>
  <si>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</si>
  <si>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</si>
  <si>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</si>
  <si>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</si>
  <si>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</si>
  <si>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</si>
  <si>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</si>
  <si>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</si>
  <si>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</si>
  <si>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</si>
  <si>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</si>
  <si>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</si>
  <si>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</si>
  <si>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</si>
  <si>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</si>
  <si>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</si>
  <si>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</si>
  <si>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</si>
  <si>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</si>
  <si>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</si>
  <si>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</si>
  <si>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</si>
  <si>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</si>
  <si>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</si>
  <si>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</si>
  <si>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</si>
  <si>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</si>
  <si>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</si>
  <si>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</si>
  <si>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</si>
  <si>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</si>
  <si>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</si>
  <si>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</si>
  <si>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</si>
  <si>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</si>
  <si>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</si>
  <si>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</si>
  <si>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</si>
  <si>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</si>
  <si>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</si>
  <si>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</si>
  <si>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</si>
  <si>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</si>
  <si>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</si>
  <si>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</si>
  <si>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</si>
  <si>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</si>
  <si>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</si>
  <si>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</si>
  <si>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</si>
  <si>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</si>
  <si>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</si>
  <si>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</si>
  <si>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</si>
  <si>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</si>
  <si>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</si>
  <si>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</si>
  <si>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</si>
  <si>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</si>
  <si>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</si>
  <si>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</si>
  <si>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</si>
  <si>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</si>
  <si>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</si>
  <si>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</si>
  <si>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</si>
  <si>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</si>
  <si>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</si>
  <si>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</si>
  <si>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</si>
  <si>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</si>
  <si>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</si>
  <si>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</si>
  <si>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</si>
  <si>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</si>
  <si>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</si>
  <si>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</si>
  <si>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</si>
  <si>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</si>
  <si>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</si>
  <si>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</si>
  <si>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</si>
  <si>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</si>
  <si>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</si>
  <si>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</si>
  <si>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</si>
  <si>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</si>
  <si>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</si>
  <si>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</si>
  <si>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</si>
  <si>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</si>
  <si>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</si>
  <si>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</si>
  <si>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</si>
  <si>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</si>
  <si>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</si>
  <si>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</si>
  <si>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</si>
  <si>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</si>
  <si>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</si>
  <si>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</si>
  <si>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</si>
  <si>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</si>
  <si>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</si>
  <si>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</si>
  <si>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</si>
  <si>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</si>
  <si>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</si>
  <si>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</si>
  <si>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</si>
  <si>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</si>
  <si>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</si>
  <si>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</si>
  <si>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</si>
  <si>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</si>
  <si>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</si>
  <si>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</si>
  <si>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</si>
  <si>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</si>
  <si>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</si>
  <si>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</si>
  <si>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</si>
  <si>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</si>
  <si>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</si>
  <si>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</si>
  <si>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</si>
  <si>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</si>
  <si>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</si>
  <si>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</si>
  <si>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</si>
  <si>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</si>
  <si>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</si>
  <si>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</si>
  <si>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</si>
  <si>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</si>
  <si>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</si>
  <si>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</si>
  <si>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</si>
  <si>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</si>
  <si>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</si>
  <si>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</si>
  <si>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</si>
  <si>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</si>
  <si>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</si>
  <si>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</si>
  <si>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</si>
  <si>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</si>
  <si>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</si>
  <si>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</si>
  <si>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</si>
  <si>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</si>
  <si>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</si>
  <si>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</si>
  <si>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</si>
  <si>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</si>
  <si>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</si>
  <si>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</si>
  <si>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</si>
  <si>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</si>
  <si>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</si>
  <si>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</si>
  <si>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</si>
  <si>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</si>
  <si>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</si>
  <si>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</si>
  <si>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</si>
  <si>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</si>
  <si>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</si>
  <si>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</si>
  <si>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</si>
  <si>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</si>
  <si>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</si>
  <si>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</si>
  <si>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</si>
  <si>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</si>
  <si>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</si>
  <si>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</si>
  <si>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</si>
  <si>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</si>
  <si>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</si>
  <si>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</si>
  <si>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</si>
  <si>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</si>
  <si>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</si>
  <si>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</si>
  <si>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</si>
  <si>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</si>
  <si>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</si>
  <si>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</si>
  <si>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</si>
  <si>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</si>
  <si>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</si>
  <si>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</si>
  <si>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</si>
  <si>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</si>
  <si>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</si>
  <si>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</si>
  <si>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</si>
  <si>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</si>
  <si>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</si>
  <si>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</si>
  <si>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</si>
  <si>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</si>
  <si>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</si>
  <si>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</si>
  <si>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</si>
  <si>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</si>
  <si>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</si>
  <si>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</si>
  <si>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</si>
  <si>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</si>
  <si>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</si>
  <si>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</si>
  <si>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</si>
  <si>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</si>
  <si>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</si>
  <si>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</si>
  <si>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</si>
  <si>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</si>
  <si>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</si>
  <si>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</si>
  <si>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</si>
  <si>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</si>
  <si>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</si>
  <si>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</si>
  <si>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</si>
  <si>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</si>
  <si>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</si>
  <si>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</si>
  <si>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</si>
  <si>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</si>
  <si>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</si>
  <si>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</si>
  <si>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</si>
  <si>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</si>
  <si>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</si>
  <si>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</si>
  <si>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</si>
  <si>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</si>
  <si>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</si>
  <si>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</si>
  <si>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</si>
  <si>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</si>
  <si>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</si>
  <si>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</si>
  <si>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</si>
  <si>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</si>
  <si>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</si>
  <si>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</si>
  <si>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</si>
  <si>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</si>
  <si>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</si>
  <si>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</si>
  <si>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</si>
  <si>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</si>
  <si>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</si>
  <si>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</si>
  <si>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</si>
  <si>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</si>
  <si>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</si>
  <si>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</si>
  <si>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</si>
  <si>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</si>
  <si>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</si>
  <si>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</si>
  <si>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</si>
  <si>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</si>
  <si>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</si>
  <si>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</si>
  <si>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</si>
  <si>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</si>
  <si>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</si>
  <si>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</si>
  <si>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</si>
  <si>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</si>
  <si>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</si>
  <si>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</si>
  <si>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</si>
  <si>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</si>
  <si>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</si>
  <si>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</si>
  <si>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</si>
  <si>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</si>
  <si>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</si>
  <si>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</si>
  <si>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</si>
  <si>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</si>
  <si>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</si>
  <si>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</si>
  <si>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</si>
  <si>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</si>
  <si>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</si>
  <si>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</si>
  <si>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</si>
  <si>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</si>
  <si>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</si>
  <si>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</si>
  <si>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</si>
  <si>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</si>
  <si>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</si>
  <si>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</si>
  <si>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</si>
  <si>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</si>
  <si>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</si>
  <si>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</si>
  <si>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</si>
  <si>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</si>
  <si>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</si>
  <si>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</si>
  <si>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</si>
  <si>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</si>
  <si>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</si>
  <si>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</si>
  <si>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</si>
  <si>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</si>
  <si>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</si>
  <si>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</si>
  <si>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</si>
  <si>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</si>
  <si>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</si>
  <si>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</si>
  <si>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</si>
  <si>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</si>
  <si>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</si>
  <si>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</si>
  <si>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</si>
  <si>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</si>
  <si>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</si>
  <si>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</si>
  <si>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</si>
  <si>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</si>
  <si>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</si>
  <si>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</si>
  <si>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</si>
  <si>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</si>
  <si>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</si>
  <si>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</si>
  <si>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</si>
  <si>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</si>
  <si>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</si>
  <si>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</si>
  <si>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</si>
  <si>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</si>
  <si>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</si>
  <si>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</si>
  <si>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</si>
  <si>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</si>
  <si>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</si>
  <si>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</si>
  <si>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</si>
  <si>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</si>
  <si>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</si>
  <si>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</si>
  <si>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</si>
  <si>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</si>
  <si>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</si>
  <si>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</si>
  <si>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</si>
  <si>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</si>
  <si>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</si>
  <si>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</si>
  <si>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</si>
  <si>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</si>
  <si>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</si>
  <si>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</si>
  <si>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</si>
  <si>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</si>
  <si>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</si>
  <si>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</si>
  <si>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</si>
  <si>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</si>
  <si>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</si>
  <si>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</si>
  <si>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</si>
  <si>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</si>
  <si>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</si>
  <si>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</si>
  <si>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</si>
  <si>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</si>
  <si>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</si>
  <si>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</si>
  <si>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</si>
  <si>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</si>
  <si>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</si>
  <si>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</si>
  <si>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</si>
  <si>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</si>
  <si>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</si>
  <si>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</si>
  <si>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</si>
  <si>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</si>
  <si>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</si>
  <si>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</si>
  <si>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</si>
  <si>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</si>
  <si>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</si>
  <si>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</si>
  <si>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</si>
  <si>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</si>
  <si>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</si>
  <si>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</si>
  <si>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</si>
  <si>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</si>
  <si>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</si>
  <si>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</si>
  <si>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</si>
  <si>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</si>
  <si>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</si>
  <si>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</si>
  <si>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</si>
  <si>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</si>
  <si>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</si>
  <si>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</si>
  <si>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</si>
  <si>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</si>
  <si>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</si>
  <si>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</si>
  <si>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</si>
  <si>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</si>
  <si>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</si>
  <si>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</si>
  <si>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</si>
  <si>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</si>
  <si>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</si>
  <si>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</si>
  <si>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</si>
  <si>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</si>
  <si>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</si>
  <si>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</si>
  <si>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</si>
  <si>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</si>
  <si>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</si>
  <si>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</si>
  <si>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</si>
  <si>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</si>
  <si>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</si>
  <si>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</si>
  <si>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</si>
  <si>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</si>
  <si>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</si>
  <si>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</si>
  <si>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</si>
  <si>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</si>
  <si>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</si>
  <si>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</si>
  <si>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</si>
  <si>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</si>
  <si>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</si>
  <si>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</si>
  <si>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</si>
  <si>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</si>
  <si>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</si>
  <si>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</si>
  <si>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</si>
  <si>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</si>
  <si>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</si>
  <si>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</si>
  <si>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</si>
  <si>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</si>
  <si>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</si>
  <si>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</si>
  <si>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</si>
  <si>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</si>
  <si>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</si>
  <si>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</si>
  <si>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</si>
  <si>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</si>
  <si>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</si>
  <si>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</si>
  <si>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</si>
  <si>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</si>
  <si>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</si>
  <si>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</si>
  <si>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</si>
  <si>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</si>
  <si>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</si>
  <si>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</si>
  <si>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</si>
  <si>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</si>
  <si>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</si>
  <si>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</si>
  <si>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</si>
  <si>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</si>
  <si>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</si>
  <si>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</si>
  <si>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</si>
  <si>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</si>
  <si>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</si>
  <si>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</si>
  <si>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</si>
  <si>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</si>
  <si>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</si>
  <si>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</si>
  <si>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</si>
  <si>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</si>
  <si>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</si>
  <si>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</si>
  <si>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</si>
  <si>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</si>
  <si>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</si>
  <si>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</si>
  <si>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</si>
  <si>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</si>
  <si>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</si>
  <si>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</si>
  <si>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</si>
  <si>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</si>
  <si>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</si>
  <si>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</si>
  <si>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</si>
  <si>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</si>
  <si>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</si>
  <si>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</si>
  <si>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</si>
  <si>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</si>
  <si>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</si>
  <si>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</si>
  <si>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</si>
  <si>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</si>
  <si>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</si>
  <si>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</si>
  <si>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</si>
  <si>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</si>
  <si>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</si>
  <si>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</si>
  <si>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</si>
  <si>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</si>
  <si>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</si>
  <si>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</si>
  <si>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</si>
  <si>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</si>
  <si>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</si>
  <si>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</si>
  <si>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</si>
  <si>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</si>
  <si>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</si>
  <si>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</si>
  <si>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</si>
  <si>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</si>
  <si>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</si>
  <si>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</si>
  <si>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</si>
  <si>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</si>
  <si>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</si>
  <si>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</si>
  <si>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</si>
  <si>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</si>
  <si>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</si>
  <si>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</si>
  <si>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</si>
  <si>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</si>
  <si>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</si>
  <si>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</si>
  <si>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</si>
  <si>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</si>
  <si>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</si>
  <si>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</si>
  <si>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</si>
  <si>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</si>
  <si>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</si>
  <si>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</si>
  <si>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</si>
  <si>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</si>
  <si>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</si>
  <si>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</si>
  <si>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</si>
  <si>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</si>
  <si>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</si>
  <si>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</si>
  <si>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</si>
  <si>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</si>
  <si>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</si>
  <si>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</si>
  <si>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</si>
  <si>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</si>
  <si>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</si>
  <si>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</si>
  <si>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</si>
  <si>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</si>
  <si>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</si>
  <si>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</si>
  <si>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</si>
  <si>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</si>
  <si>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</si>
  <si>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</si>
  <si>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</si>
  <si>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</si>
  <si>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</si>
  <si>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</si>
  <si>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</si>
  <si>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</si>
  <si>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</si>
  <si>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</si>
  <si>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</si>
  <si>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</si>
  <si>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</si>
  <si>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</si>
  <si>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</si>
  <si>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</si>
  <si>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</si>
  <si>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</si>
  <si>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</si>
  <si>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</si>
  <si>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</si>
  <si>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</si>
  <si>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</si>
  <si>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</si>
  <si>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</si>
  <si>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</si>
  <si>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</si>
  <si>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</si>
  <si>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</si>
  <si>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</si>
  <si>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</si>
  <si>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</si>
  <si>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</si>
  <si>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</si>
  <si>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</si>
  <si>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</si>
  <si>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</si>
  <si>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</si>
  <si>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</si>
  <si>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</si>
  <si>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</si>
  <si>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</si>
  <si>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</si>
  <si>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</si>
  <si>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</si>
  <si>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</si>
  <si>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</si>
  <si>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</si>
  <si>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</si>
  <si>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</si>
  <si>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</si>
  <si>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</si>
  <si>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</si>
  <si>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</si>
  <si>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</si>
  <si>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</si>
  <si>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</si>
  <si>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</si>
  <si>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</si>
  <si>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</si>
  <si>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</si>
  <si>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</si>
  <si>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</si>
  <si>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</si>
  <si>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</si>
  <si>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</si>
  <si>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</si>
  <si>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</si>
  <si>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</si>
  <si>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</si>
  <si>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</si>
  <si>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</si>
  <si>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</si>
  <si>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</si>
  <si>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</si>
  <si>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</si>
  <si>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</si>
  <si>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</si>
  <si>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</si>
  <si>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</si>
  <si>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</si>
  <si>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</si>
  <si>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</si>
  <si>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</si>
  <si>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</si>
  <si>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</si>
  <si>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</si>
  <si>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</si>
  <si>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</si>
  <si>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</si>
  <si>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</si>
  <si>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</si>
  <si>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</si>
  <si>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</si>
  <si>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</si>
  <si>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</si>
  <si>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</si>
  <si>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</si>
  <si>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</si>
  <si>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</si>
  <si>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</si>
  <si>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</si>
  <si>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</si>
  <si>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</si>
  <si>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</si>
  <si>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</si>
  <si>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</si>
  <si>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</si>
  <si>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</si>
  <si>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</si>
  <si>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</si>
  <si>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</si>
  <si>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</si>
  <si>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</si>
  <si>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</si>
  <si>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</si>
  <si>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</si>
  <si>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</si>
  <si>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</si>
  <si>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</si>
  <si>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</si>
  <si>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</si>
  <si>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</si>
  <si>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</si>
  <si>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</si>
  <si>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</si>
  <si>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</si>
  <si>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</si>
  <si>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</si>
  <si>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</si>
  <si>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</si>
  <si>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</si>
  <si>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</si>
  <si>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</si>
  <si>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</si>
  <si>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</si>
  <si>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</si>
  <si>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</si>
  <si>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</si>
  <si>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</si>
  <si>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</si>
  <si>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</si>
  <si>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</si>
  <si>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</si>
  <si>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</si>
  <si>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</si>
  <si>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</si>
  <si>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</si>
  <si>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</si>
  <si>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</si>
  <si>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</si>
  <si>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</si>
  <si>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</si>
  <si>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</si>
  <si>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</si>
  <si>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</si>
  <si>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</si>
  <si>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</si>
  <si>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</si>
  <si>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</si>
  <si>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</si>
  <si>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</si>
  <si>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</si>
  <si>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</si>
  <si>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</si>
  <si>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</si>
  <si>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</si>
  <si>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</si>
  <si>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</si>
  <si>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</si>
  <si>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</si>
  <si>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</si>
  <si>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</si>
  <si>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</si>
  <si>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</si>
  <si>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</si>
  <si>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</si>
  <si>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</si>
  <si>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</si>
  <si>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</si>
  <si>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</si>
  <si>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</si>
  <si>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</si>
  <si>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</si>
  <si>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</si>
  <si>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</si>
  <si>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</si>
  <si>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</si>
  <si>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</si>
  <si>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</si>
  <si>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</si>
  <si>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</si>
  <si>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</si>
  <si>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</si>
  <si>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</si>
  <si>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</si>
  <si>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</si>
  <si>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</si>
  <si>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</si>
  <si>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</si>
  <si>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</si>
  <si>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</si>
  <si>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</si>
  <si>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</si>
  <si>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</si>
  <si>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</si>
  <si>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</si>
  <si>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</si>
  <si>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</si>
  <si>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</si>
  <si>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</si>
  <si>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</si>
  <si>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</si>
  <si>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</si>
  <si>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</si>
  <si>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</si>
  <si>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</si>
  <si>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</si>
  <si>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</si>
  <si>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</si>
  <si>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</si>
  <si>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</si>
  <si>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</si>
  <si>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</si>
  <si>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</si>
  <si>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</si>
  <si>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</si>
  <si>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</si>
  <si>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</si>
  <si>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</si>
  <si>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</si>
  <si>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</si>
  <si>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</si>
  <si>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</si>
  <si>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</si>
  <si>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</si>
  <si>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</si>
  <si>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</si>
  <si>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</si>
  <si>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</si>
  <si>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</si>
  <si>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</si>
  <si>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</si>
  <si>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</si>
  <si>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</si>
  <si>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</si>
  <si>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</si>
  <si>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</si>
  <si>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</si>
  <si>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</si>
  <si>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</si>
  <si>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</si>
  <si>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</si>
  <si>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</si>
  <si>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</si>
  <si>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</si>
  <si>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</si>
  <si>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</si>
  <si>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</si>
  <si>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</si>
  <si>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</si>
  <si>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</si>
  <si>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</si>
  <si>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</si>
  <si>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</si>
  <si>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</si>
  <si>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</si>
  <si>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</si>
  <si>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</si>
  <si>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</si>
  <si>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</si>
  <si>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</si>
  <si>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</si>
  <si>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</si>
  <si>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</si>
  <si>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</si>
  <si>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</si>
  <si>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</si>
  <si>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</si>
  <si>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</si>
  <si>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</si>
  <si>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</si>
  <si>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</si>
  <si>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</si>
  <si>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</si>
  <si>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</si>
  <si>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</si>
  <si>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</si>
  <si>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</si>
  <si>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</si>
  <si>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</si>
  <si>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</si>
  <si>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</si>
  <si>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</si>
  <si>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</si>
  <si>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</si>
  <si>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</si>
  <si>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</si>
  <si>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</si>
  <si>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</si>
  <si>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</si>
  <si>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</si>
  <si>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</si>
  <si>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</si>
  <si>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</si>
  <si>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</si>
  <si>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</si>
  <si>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</si>
  <si>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</si>
  <si>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</si>
  <si>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</si>
  <si>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</si>
  <si>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</si>
  <si>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</si>
  <si>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</si>
  <si>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</si>
  <si>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</si>
  <si>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</si>
  <si>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</si>
  <si>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</si>
  <si>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</si>
  <si>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</si>
  <si>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</si>
  <si>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</si>
  <si>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</si>
  <si>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</si>
  <si>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</si>
  <si>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</si>
  <si>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</si>
  <si>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</si>
  <si>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</si>
  <si>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</si>
  <si>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</si>
  <si>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</si>
  <si>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</si>
  <si>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</si>
  <si>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</si>
  <si>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</si>
  <si>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</si>
  <si>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</si>
  <si>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</si>
  <si>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</si>
  <si>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</si>
  <si>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</si>
  <si>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</si>
  <si>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</si>
  <si>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</si>
  <si>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</si>
  <si>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</si>
  <si>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</si>
  <si>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</si>
  <si>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</si>
  <si>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</si>
  <si>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</si>
  <si>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</si>
  <si>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</si>
  <si>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</si>
  <si>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</si>
  <si>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</si>
  <si>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</si>
  <si>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</si>
  <si>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</si>
  <si>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</si>
  <si>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</si>
  <si>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</si>
  <si>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</si>
  <si>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</si>
  <si>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</si>
  <si>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</si>
  <si>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</si>
  <si>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</si>
  <si>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</si>
  <si>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</si>
  <si>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</si>
  <si>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</si>
  <si>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</si>
  <si>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</si>
  <si>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</si>
  <si>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</si>
  <si>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</si>
  <si>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</si>
  <si>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</si>
  <si>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</si>
  <si>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</si>
  <si>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</si>
  <si>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</si>
  <si>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</si>
  <si>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</si>
  <si>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</si>
  <si>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</si>
  <si>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</si>
  <si>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</si>
  <si>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</si>
  <si>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</si>
  <si>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</si>
  <si>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</si>
  <si>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</si>
  <si>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</si>
  <si>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</si>
  <si>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</si>
  <si>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</si>
  <si>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</si>
  <si>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</si>
  <si>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</si>
  <si>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</si>
  <si>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</si>
  <si>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</si>
  <si>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</si>
  <si>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</si>
  <si>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</si>
  <si>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</si>
  <si>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</si>
  <si>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</si>
  <si>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</si>
  <si>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</si>
  <si>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</si>
  <si>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</si>
  <si>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</si>
  <si>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</si>
  <si>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</si>
  <si>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</si>
  <si>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</si>
  <si>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</si>
  <si>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</si>
  <si>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</si>
  <si>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</si>
  <si>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</si>
  <si>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</si>
  <si>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</si>
  <si>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</si>
  <si>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</si>
  <si>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</si>
  <si>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</si>
  <si>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</si>
  <si>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</si>
  <si>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</si>
  <si>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</si>
  <si>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</si>
  <si>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</si>
  <si>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</si>
  <si>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</si>
  <si>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</si>
  <si>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</si>
  <si>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</si>
  <si>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</si>
  <si>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</si>
  <si>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</si>
  <si>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</si>
  <si>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</si>
  <si>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</si>
  <si>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</si>
  <si>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</si>
  <si>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</si>
  <si>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</si>
  <si>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</si>
  <si>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</si>
  <si>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</si>
  <si>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</si>
  <si>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</si>
  <si>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</si>
  <si>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</si>
  <si>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</si>
  <si>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</si>
  <si>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</si>
  <si>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</si>
  <si>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</si>
  <si>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</si>
  <si>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</si>
  <si>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</si>
  <si>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</si>
  <si>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</si>
  <si>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</si>
  <si>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</si>
  <si>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</si>
  <si>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</si>
  <si>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</si>
  <si>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</si>
  <si>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</si>
  <si>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</si>
  <si>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</si>
  <si>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</si>
  <si>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</si>
  <si>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</si>
  <si>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</si>
  <si>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</si>
  <si>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</si>
  <si>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</si>
  <si>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</si>
  <si>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</si>
  <si>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</si>
  <si>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</si>
  <si>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</si>
  <si>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</si>
  <si>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</si>
  <si>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</si>
  <si>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</si>
  <si>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</si>
  <si>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</si>
  <si>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</si>
  <si>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</si>
  <si>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</si>
  <si>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</si>
  <si>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</si>
  <si>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</si>
  <si>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</si>
  <si>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</si>
  <si>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</si>
  <si>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</si>
  <si>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</si>
  <si>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</si>
  <si>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</si>
  <si>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</si>
  <si>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</si>
  <si>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</si>
  <si>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</si>
  <si>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</si>
  <si>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</si>
  <si>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</si>
  <si>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</si>
  <si>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</si>
  <si>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</si>
  <si>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</si>
  <si>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</si>
  <si>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</si>
  <si>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</si>
  <si>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</si>
  <si>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</si>
  <si>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</si>
  <si>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</si>
  <si>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</si>
  <si>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</si>
  <si>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</si>
  <si>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</si>
  <si>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</si>
  <si>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</si>
  <si>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</si>
  <si>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</si>
  <si>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</si>
  <si>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</si>
  <si>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</si>
  <si>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</si>
  <si>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</si>
  <si>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</si>
  <si>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</si>
  <si>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</si>
  <si>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</si>
  <si>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</si>
  <si>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</si>
  <si>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</si>
  <si>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</si>
  <si>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</si>
  <si>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</si>
  <si>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</si>
  <si>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</si>
  <si>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</si>
  <si>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</si>
  <si>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</si>
  <si>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</si>
  <si>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</si>
  <si>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</si>
  <si>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</si>
  <si>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</si>
  <si>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</si>
  <si>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</si>
  <si>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</si>
  <si>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</si>
  <si>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</si>
  <si>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</si>
  <si>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</si>
  <si>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</si>
  <si>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</si>
  <si>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</si>
  <si>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</si>
  <si>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</si>
  <si>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</si>
  <si>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</si>
  <si>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</si>
  <si>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</si>
  <si>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</si>
  <si>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</si>
  <si>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</si>
  <si>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</si>
  <si>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</si>
  <si>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</si>
  <si>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</si>
  <si>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</si>
  <si>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</si>
  <si>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</si>
  <si>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</si>
  <si>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</si>
  <si>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</si>
  <si>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</si>
  <si>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</si>
  <si>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</si>
  <si>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</si>
  <si>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</si>
  <si>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</si>
  <si>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</si>
  <si>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</si>
  <si>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</si>
  <si>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</si>
  <si>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</si>
  <si>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</si>
  <si>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</si>
  <si>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</si>
  <si>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</si>
  <si>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</si>
  <si>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</si>
  <si>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</si>
  <si>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</si>
  <si>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</si>
  <si>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</si>
  <si>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</si>
  <si>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</si>
  <si>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</si>
  <si>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</si>
  <si>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</si>
  <si>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</si>
  <si>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</si>
  <si>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</si>
  <si>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</si>
  <si>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</si>
  <si>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</si>
  <si>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</si>
  <si>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</si>
  <si>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</si>
  <si>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</si>
  <si>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</si>
  <si>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</si>
  <si>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</si>
  <si>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</si>
  <si>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</si>
  <si>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</si>
  <si>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</si>
  <si>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</si>
  <si>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</si>
  <si>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</si>
  <si>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</si>
  <si>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</si>
  <si>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</si>
  <si>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</si>
  <si>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</si>
  <si>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</si>
  <si>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</si>
  <si>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</si>
  <si>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</si>
  <si>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</si>
  <si>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</si>
  <si>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</si>
  <si>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</si>
  <si>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</si>
  <si>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</si>
  <si>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</si>
  <si>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</si>
  <si>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</si>
  <si>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</si>
  <si>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</si>
  <si>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</si>
  <si>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</si>
  <si>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</si>
  <si>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</si>
  <si>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</si>
  <si>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</si>
  <si>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</si>
  <si>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</si>
  <si>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</si>
  <si>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</si>
  <si>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</si>
  <si>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</si>
  <si>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</si>
  <si>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</si>
  <si>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</si>
  <si>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</si>
  <si>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</si>
  <si>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</si>
  <si>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</si>
  <si>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</si>
  <si>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</si>
  <si>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</si>
  <si>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</si>
  <si>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</si>
  <si>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</si>
  <si>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</si>
  <si>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</si>
  <si>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</si>
  <si>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</si>
  <si>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</si>
  <si>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</si>
  <si>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</si>
  <si>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</si>
  <si>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</si>
  <si>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</si>
  <si>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</si>
  <si>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</si>
  <si>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</si>
  <si>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</si>
  <si>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</si>
  <si>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</si>
  <si>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</si>
  <si>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</si>
  <si>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</si>
  <si>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</si>
  <si>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</si>
  <si>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</si>
  <si>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</si>
  <si>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</si>
  <si>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</si>
  <si>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</si>
  <si>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</si>
  <si>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</si>
  <si>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</si>
  <si>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</si>
  <si>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</si>
  <si>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</si>
  <si>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</si>
  <si>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</si>
  <si>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</si>
  <si>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</si>
  <si>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</si>
  <si>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</si>
  <si>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</si>
  <si>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</si>
  <si>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</si>
  <si>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</si>
  <si>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</si>
  <si>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</si>
  <si>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</si>
  <si>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</si>
  <si>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</si>
  <si>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</si>
  <si>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</si>
  <si>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</si>
  <si>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</si>
  <si>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</si>
  <si>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</si>
  <si>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</si>
  <si>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</si>
  <si>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</si>
  <si>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</si>
  <si>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</si>
  <si>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</si>
  <si>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</si>
  <si>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</si>
  <si>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</si>
  <si>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</si>
  <si>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</si>
  <si>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</si>
  <si>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</si>
  <si>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</si>
  <si>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</si>
  <si>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</si>
  <si>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</si>
  <si>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</si>
  <si>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</si>
  <si>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</si>
  <si>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</si>
  <si>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</si>
  <si>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</si>
  <si>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</si>
  <si>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</si>
  <si>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</si>
  <si>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</si>
  <si>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</si>
  <si>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</si>
  <si>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</si>
  <si>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</si>
  <si>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</si>
  <si>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</si>
  <si>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</si>
  <si>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</si>
  <si>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</si>
  <si>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</si>
  <si>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</si>
  <si>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</si>
  <si>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</si>
  <si>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</si>
  <si>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</si>
  <si>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</si>
  <si>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</si>
  <si>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</si>
  <si>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</si>
  <si>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</si>
  <si>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</si>
  <si>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</si>
  <si>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</si>
  <si>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</si>
  <si>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</si>
  <si>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</si>
  <si>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</si>
  <si>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</si>
  <si>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</si>
  <si>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</si>
  <si>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</si>
  <si>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</si>
  <si>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</si>
  <si>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</si>
  <si>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</si>
  <si>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</si>
  <si>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</si>
  <si>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</si>
  <si>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</si>
  <si>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</si>
  <si>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</si>
  <si>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</si>
  <si>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</si>
  <si>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</si>
  <si>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</si>
  <si>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</si>
  <si>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</si>
  <si>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</si>
  <si>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</si>
  <si>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</si>
  <si>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</si>
  <si>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</si>
  <si>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</si>
  <si>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</si>
  <si>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</si>
  <si>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</si>
  <si>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</si>
  <si>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</si>
  <si>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</si>
  <si>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</si>
  <si>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</si>
  <si>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</si>
  <si>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</si>
  <si>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</si>
  <si>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</si>
  <si>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</si>
  <si>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</si>
  <si>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</si>
  <si>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</si>
  <si>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</si>
  <si>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</si>
  <si>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</si>
  <si>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</si>
  <si>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</si>
  <si>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</si>
  <si>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</si>
  <si>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</si>
  <si>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</si>
  <si>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</si>
  <si>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</si>
  <si>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</si>
  <si>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</si>
  <si>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</si>
  <si>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</si>
  <si>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</si>
  <si>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</si>
  <si>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</si>
  <si>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</si>
  <si>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</si>
  <si>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</si>
  <si>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</si>
  <si>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</si>
  <si>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</si>
  <si>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</si>
  <si>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</si>
  <si>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</si>
  <si>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</si>
  <si>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</si>
  <si>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</si>
  <si>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</si>
  <si>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</si>
  <si>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</si>
  <si>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</si>
  <si>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</si>
  <si>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</si>
  <si>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</si>
  <si>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</si>
  <si>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</si>
  <si>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</si>
  <si>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</si>
  <si>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</si>
  <si>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</si>
  <si>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</si>
  <si>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</si>
  <si>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</si>
  <si>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</si>
  <si>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</si>
  <si>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</si>
  <si>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</si>
  <si>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</si>
  <si>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</si>
  <si>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</si>
  <si>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</si>
  <si>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</si>
  <si>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</si>
  <si>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</si>
  <si>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</si>
  <si>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</si>
  <si>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</si>
  <si>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</si>
  <si>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</si>
  <si>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</si>
  <si>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</si>
  <si>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</si>
  <si>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</si>
  <si>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</si>
  <si>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</si>
  <si>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</si>
  <si>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</si>
  <si>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</si>
  <si>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</si>
  <si>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</si>
  <si>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</si>
  <si>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</si>
  <si>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</si>
  <si>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</si>
  <si>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</si>
  <si>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</si>
  <si>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</si>
  <si>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</si>
  <si>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</si>
  <si>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</si>
  <si>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</si>
  <si>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</si>
  <si>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</si>
  <si>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</si>
  <si>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</si>
  <si>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</si>
  <si>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</si>
  <si>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</si>
  <si>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</si>
  <si>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</si>
  <si>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</si>
  <si>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</si>
  <si>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</si>
  <si>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</si>
  <si>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</si>
  <si>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</si>
  <si>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</si>
  <si>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</si>
  <si>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</si>
  <si>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</si>
  <si>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</si>
  <si>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</si>
  <si>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</si>
  <si>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</si>
  <si>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</si>
  <si>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</si>
  <si>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</si>
  <si>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</si>
  <si>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</si>
  <si>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</si>
  <si>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</si>
  <si>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</si>
  <si>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</si>
  <si>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</si>
  <si>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</si>
  <si>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</si>
  <si>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</si>
  <si>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</si>
  <si>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</si>
  <si>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</si>
  <si>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</si>
  <si>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</si>
  <si>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</si>
  <si>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</si>
  <si>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</si>
  <si>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</si>
  <si>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</si>
  <si>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</si>
  <si>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</si>
  <si>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</si>
  <si>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</si>
  <si>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</si>
  <si>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</si>
  <si>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</si>
  <si>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</si>
  <si>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</si>
  <si>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</si>
  <si>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</si>
  <si>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</si>
  <si>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</si>
  <si>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</si>
  <si>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</si>
  <si>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</si>
  <si>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</si>
  <si>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</si>
  <si>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</si>
  <si>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</si>
  <si>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</si>
  <si>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</si>
  <si>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</si>
  <si>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</si>
  <si>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</si>
  <si>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</si>
  <si>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</si>
  <si>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</si>
  <si>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</si>
  <si>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</si>
  <si>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</si>
  <si>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</si>
  <si>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</si>
  <si>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</si>
  <si>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</si>
  <si>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</si>
  <si>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</si>
  <si>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</si>
  <si>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</si>
  <si>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</si>
  <si>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</si>
  <si>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</si>
  <si>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</si>
  <si>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</si>
  <si>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</si>
  <si>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</si>
  <si>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</si>
  <si>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</si>
  <si>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</si>
  <si>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</si>
  <si>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</si>
  <si>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</si>
  <si>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</si>
  <si>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</si>
  <si>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</si>
  <si>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</si>
  <si>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</si>
  <si>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</si>
  <si>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</si>
  <si>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</si>
  <si>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</si>
  <si>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</si>
  <si>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</si>
  <si>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</si>
  <si>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</si>
  <si>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</si>
  <si>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</si>
  <si>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</si>
  <si>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</si>
  <si>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</si>
  <si>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</si>
  <si>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</si>
  <si>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</si>
  <si>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</si>
  <si>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</si>
  <si>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</si>
  <si>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</si>
  <si>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</si>
  <si>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</si>
  <si>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</si>
  <si>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</si>
  <si>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</si>
  <si>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</si>
  <si>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</si>
  <si>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</si>
  <si>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</si>
  <si>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</si>
  <si>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</si>
  <si>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</si>
  <si>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</si>
  <si>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</si>
  <si>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</si>
  <si>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</si>
  <si>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</si>
  <si>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</si>
  <si>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</si>
  <si>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</si>
  <si>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</si>
  <si>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</si>
  <si>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</si>
  <si>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</si>
  <si>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</si>
  <si>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</si>
  <si>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</si>
  <si>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</si>
  <si>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</si>
  <si>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</si>
  <si>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</si>
  <si>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</si>
  <si>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</si>
  <si>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</si>
  <si>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</si>
  <si>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</si>
  <si>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</si>
  <si>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</si>
  <si>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</si>
  <si>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</si>
  <si>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</si>
  <si>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</si>
  <si>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</si>
  <si>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</si>
  <si>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</si>
  <si>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</si>
  <si>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</si>
  <si>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</si>
  <si>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</si>
  <si>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</si>
  <si>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</si>
  <si>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</si>
  <si>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</si>
  <si>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</si>
  <si>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</si>
  <si>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</si>
  <si>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</si>
  <si>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</si>
  <si>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</si>
  <si>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</si>
  <si>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</si>
  <si>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</si>
  <si>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</si>
  <si>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</si>
  <si>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</si>
  <si>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</si>
  <si>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</si>
  <si>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</si>
  <si>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</si>
  <si>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</si>
  <si>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</si>
  <si>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</si>
  <si>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</si>
  <si>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</si>
  <si>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</si>
  <si>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</si>
  <si>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</si>
  <si>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</si>
  <si>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</si>
  <si>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</si>
  <si>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</si>
  <si>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</si>
  <si>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</si>
  <si>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</si>
  <si>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</si>
  <si>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</si>
  <si>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</si>
  <si>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</si>
  <si>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</si>
  <si>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</si>
  <si>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</si>
  <si>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</si>
  <si>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</si>
  <si>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</si>
  <si>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</si>
  <si>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</si>
  <si>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</si>
  <si>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</si>
  <si>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</si>
  <si>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</si>
  <si>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</si>
  <si>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</si>
  <si>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</si>
  <si>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</si>
  <si>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</si>
  <si>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</si>
  <si>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</si>
  <si>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</si>
  <si>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</si>
  <si>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</si>
  <si>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</si>
  <si>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</si>
  <si>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</si>
  <si>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</si>
  <si>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</si>
  <si>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</si>
  <si>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</si>
  <si>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</si>
  <si>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</si>
  <si>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</si>
  <si>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</si>
  <si>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</si>
  <si>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</si>
  <si>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</si>
  <si>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</si>
  <si>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</si>
  <si>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</si>
  <si>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</si>
  <si>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</si>
  <si>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</si>
  <si>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</si>
  <si>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</si>
  <si>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</si>
  <si>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</si>
  <si>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</si>
  <si>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</si>
  <si>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</si>
  <si>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</si>
  <si>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</si>
  <si>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</si>
  <si>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</si>
  <si>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</si>
  <si>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</si>
  <si>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</si>
  <si>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</si>
  <si>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</si>
  <si>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</si>
  <si>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</si>
  <si>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</si>
  <si>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</si>
  <si>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</si>
  <si>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</si>
  <si>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</si>
  <si>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</si>
  <si>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</si>
  <si>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</si>
  <si>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</si>
  <si>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</si>
  <si>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</si>
  <si>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</si>
  <si>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</si>
  <si>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</si>
  <si>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</si>
  <si>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</si>
  <si>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</si>
  <si>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</si>
  <si>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</si>
  <si>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</si>
  <si>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</si>
  <si>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</si>
  <si>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</si>
  <si>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</si>
  <si>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</si>
  <si>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</si>
  <si>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</si>
  <si>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</si>
  <si>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</si>
  <si>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</si>
  <si>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</si>
  <si>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</si>
  <si>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</si>
  <si>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</si>
  <si>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</si>
  <si>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</si>
  <si>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</si>
  <si>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</si>
  <si>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</si>
  <si>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</si>
  <si>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</si>
  <si>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</si>
  <si>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</si>
  <si>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</si>
  <si>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</si>
  <si>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</si>
  <si>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</si>
  <si>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</si>
  <si>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</si>
  <si>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</si>
  <si>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</si>
  <si>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</si>
  <si>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</si>
  <si>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</si>
  <si>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</si>
  <si>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</si>
  <si>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</si>
  <si>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</si>
  <si>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</si>
  <si>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</si>
  <si>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</si>
  <si>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</si>
  <si>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</si>
  <si>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</si>
  <si>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</si>
  <si>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</si>
  <si>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</si>
  <si>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</si>
  <si>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</si>
  <si>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</si>
  <si>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</si>
  <si>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</si>
  <si>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</si>
  <si>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</si>
  <si>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</si>
  <si>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</si>
  <si>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</si>
  <si>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</si>
  <si>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</si>
  <si>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</si>
  <si>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</si>
  <si>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</si>
  <si>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</si>
  <si>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</si>
  <si>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</si>
  <si>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</si>
  <si>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</si>
  <si>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</si>
  <si>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</si>
  <si>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</si>
  <si>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</si>
  <si>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</si>
  <si>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</si>
  <si>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</si>
  <si>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</si>
  <si>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</si>
  <si>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</si>
  <si>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</si>
  <si>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</si>
  <si>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</si>
  <si>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</si>
  <si>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</si>
  <si>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</si>
  <si>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</si>
  <si>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</si>
  <si>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</si>
  <si>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</si>
  <si>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</si>
  <si>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</si>
  <si>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</si>
  <si>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</si>
  <si>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</si>
  <si>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</si>
  <si>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</si>
  <si>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</si>
  <si>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</si>
  <si>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</si>
  <si>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</si>
  <si>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</si>
  <si>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</si>
  <si>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</si>
  <si>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</si>
  <si>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</si>
  <si>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</si>
  <si>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</si>
  <si>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</si>
  <si>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</si>
  <si>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</si>
  <si>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</si>
  <si>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</si>
  <si>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</si>
  <si>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</si>
  <si>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</si>
  <si>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</si>
  <si>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</si>
  <si>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</si>
  <si>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</si>
  <si>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</si>
  <si>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</si>
  <si>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</si>
  <si>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</si>
  <si>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</si>
  <si>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</si>
  <si>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</si>
  <si>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</si>
  <si>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</si>
  <si>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</si>
  <si>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</si>
  <si>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</si>
  <si>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</si>
  <si>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</si>
  <si>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</si>
  <si>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</si>
  <si>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</si>
  <si>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</si>
  <si>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</si>
  <si>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</si>
  <si>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</si>
  <si>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</si>
  <si>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</si>
  <si>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</si>
  <si>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</si>
  <si>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</si>
  <si>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</si>
  <si>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</si>
  <si>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</si>
  <si>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</si>
  <si>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</si>
  <si>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</si>
  <si>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</si>
  <si>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</si>
  <si>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</si>
  <si>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</si>
  <si>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</si>
  <si>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</si>
  <si>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</si>
  <si>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</si>
  <si>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</si>
  <si>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</si>
  <si>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</si>
  <si>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</si>
  <si>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</si>
  <si>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</si>
  <si>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</si>
  <si>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</si>
  <si>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</si>
  <si>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</si>
  <si>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</si>
  <si>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</si>
  <si>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</si>
  <si>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</si>
  <si>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</si>
  <si>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</si>
  <si>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</si>
  <si>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</si>
  <si>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</si>
  <si>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</si>
  <si>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</si>
  <si>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</si>
  <si>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</si>
  <si>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</si>
  <si>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</si>
  <si>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</si>
  <si>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</si>
  <si>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</si>
  <si>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</si>
  <si>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</si>
  <si>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</si>
  <si>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</si>
  <si>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</si>
  <si>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</si>
  <si>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</si>
  <si>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</si>
  <si>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</si>
  <si>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</si>
  <si>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</si>
  <si>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</si>
  <si>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</si>
  <si>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</si>
  <si>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</si>
  <si>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</si>
  <si>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</si>
  <si>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</si>
  <si>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</si>
  <si>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</si>
  <si>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</si>
  <si>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</si>
  <si>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</si>
  <si>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</si>
  <si>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</si>
  <si>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</si>
  <si>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</si>
  <si>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</si>
  <si>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</si>
  <si>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</si>
  <si>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</si>
  <si>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</si>
  <si>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</si>
  <si>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</si>
  <si>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</si>
  <si>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</si>
  <si>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</si>
  <si>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</si>
  <si>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</si>
  <si>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</si>
  <si>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</si>
  <si>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</si>
  <si>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</si>
  <si>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</si>
  <si>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</si>
  <si>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</si>
  <si>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</si>
  <si>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</si>
  <si>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</si>
  <si>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</si>
  <si>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</si>
  <si>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</si>
  <si>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</si>
  <si>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</si>
  <si>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</si>
  <si>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</si>
  <si>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</si>
  <si>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</si>
  <si>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</si>
  <si>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</si>
  <si>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</si>
  <si>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</si>
  <si>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</si>
  <si>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</si>
  <si>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</si>
  <si>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</si>
  <si>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</si>
  <si>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</si>
  <si>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</si>
  <si>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</si>
  <si>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</si>
  <si>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</si>
  <si>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</si>
  <si>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</si>
  <si>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</si>
  <si>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</si>
  <si>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</si>
  <si>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</si>
  <si>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</si>
  <si>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</si>
  <si>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</si>
  <si>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</si>
  <si>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</si>
  <si>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</si>
  <si>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</si>
  <si>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</si>
  <si>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</si>
  <si>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</si>
  <si>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</si>
  <si>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</si>
  <si>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</si>
  <si>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</si>
  <si>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</si>
  <si>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</si>
  <si>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</si>
  <si>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</si>
  <si>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</si>
  <si>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</si>
  <si>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</si>
  <si>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</si>
  <si>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</si>
  <si>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</si>
  <si>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</si>
  <si>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</si>
  <si>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</si>
  <si>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</si>
  <si>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</si>
  <si>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</si>
  <si>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</si>
  <si>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</si>
  <si>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</si>
  <si>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</si>
  <si>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</si>
  <si>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</si>
  <si>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</si>
  <si>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</si>
  <si>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</si>
  <si>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</si>
  <si>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</si>
  <si>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</si>
  <si>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</si>
  <si>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</si>
  <si>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</si>
  <si>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</si>
  <si>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</si>
  <si>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</si>
  <si>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</si>
  <si>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</si>
  <si>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</si>
  <si>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</si>
  <si>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</si>
  <si>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</si>
  <si>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</si>
  <si>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</si>
  <si>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</si>
  <si>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</si>
  <si>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</si>
  <si>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</si>
  <si>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</si>
  <si>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</si>
  <si>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</si>
  <si>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</si>
  <si>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</si>
  <si>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</si>
  <si>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</si>
  <si>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</si>
  <si>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</si>
  <si>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</si>
  <si>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</si>
  <si>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</si>
  <si>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</si>
  <si>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</si>
  <si>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</si>
  <si>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</si>
  <si>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</si>
  <si>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</si>
  <si>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</si>
  <si>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</si>
  <si>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</si>
  <si>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</si>
  <si>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</si>
  <si>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</si>
  <si>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</si>
  <si>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</si>
  <si>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</si>
  <si>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</si>
  <si>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</si>
  <si>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</si>
  <si>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</si>
  <si>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</si>
  <si>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</si>
  <si>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</si>
  <si>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</si>
  <si>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</si>
  <si>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</si>
  <si>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</si>
  <si>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</si>
  <si>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</si>
  <si>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</si>
  <si>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</si>
  <si>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</si>
  <si>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</si>
  <si>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</si>
  <si>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</si>
  <si>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</si>
  <si>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</si>
  <si>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</si>
  <si>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</si>
  <si>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</si>
  <si>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</si>
  <si>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</si>
  <si>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</si>
  <si>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</si>
  <si>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</si>
  <si>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</si>
  <si>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</si>
  <si>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</si>
  <si>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</si>
  <si>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</si>
  <si>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</si>
  <si>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</si>
  <si>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</si>
  <si>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</si>
  <si>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</si>
  <si>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</si>
  <si>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</si>
  <si>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</si>
  <si>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</si>
  <si>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</si>
  <si>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</si>
  <si>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</si>
  <si>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</si>
  <si>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</si>
  <si>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</si>
  <si>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</si>
  <si>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</si>
  <si>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</si>
  <si>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</si>
  <si>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</si>
  <si>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</si>
  <si>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</si>
  <si>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</si>
  <si>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</si>
  <si>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</si>
  <si>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</si>
  <si>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</si>
  <si>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</si>
  <si>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</si>
  <si>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</si>
  <si>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</si>
  <si>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</si>
  <si>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</si>
  <si>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</si>
  <si>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</si>
  <si>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</si>
  <si>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</si>
  <si>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</si>
  <si>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</si>
  <si>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</si>
  <si>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</si>
  <si>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</si>
  <si>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</si>
  <si>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</si>
  <si>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</si>
  <si>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</si>
  <si>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</si>
  <si>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</si>
  <si>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</si>
  <si>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</si>
  <si>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</si>
  <si>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</si>
  <si>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</si>
  <si>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</si>
  <si>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</si>
  <si>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</si>
  <si>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</si>
  <si>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</si>
  <si>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</si>
  <si>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</si>
  <si>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</si>
  <si>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</si>
  <si>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</si>
  <si>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</si>
  <si>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</si>
  <si>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</si>
  <si>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</si>
  <si>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</si>
  <si>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</si>
  <si>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</si>
  <si>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</si>
  <si>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</si>
  <si>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</si>
  <si>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</si>
  <si>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</si>
  <si>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</si>
  <si>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</si>
  <si>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</si>
  <si>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</si>
  <si>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</si>
  <si>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</si>
  <si>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</si>
  <si>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</si>
  <si>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</si>
  <si>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</si>
  <si>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</si>
  <si>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</si>
  <si>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</si>
  <si>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</si>
  <si>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</si>
  <si>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</si>
  <si>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</si>
  <si>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</si>
  <si>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</si>
  <si>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</si>
  <si>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</si>
  <si>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</si>
  <si>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</si>
  <si>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</si>
  <si>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</si>
  <si>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</si>
  <si>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</si>
  <si>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</si>
  <si>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</si>
  <si>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</si>
  <si>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</si>
  <si>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</si>
  <si>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</si>
  <si>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</si>
  <si>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</si>
  <si>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</si>
  <si>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</si>
  <si>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</si>
  <si>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</si>
  <si>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</si>
  <si>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</si>
  <si>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</si>
  <si>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</si>
  <si>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</si>
  <si>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</si>
  <si>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</si>
  <si>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</si>
  <si>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</si>
  <si>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</si>
  <si>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</si>
  <si>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</si>
  <si>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</si>
  <si>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</si>
  <si>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</si>
  <si>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</si>
  <si>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</si>
  <si>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</si>
  <si>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</si>
  <si>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</si>
  <si>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</si>
  <si>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</si>
  <si>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</si>
  <si>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</si>
  <si>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</si>
  <si>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</si>
  <si>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</si>
  <si>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</si>
  <si>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</si>
  <si>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</si>
  <si>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</si>
  <si>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</si>
  <si>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</si>
  <si>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</si>
  <si>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</si>
  <si>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</si>
  <si>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</si>
  <si>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</si>
  <si>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</si>
  <si>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</si>
  <si>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</si>
  <si>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</si>
  <si>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</si>
  <si>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</si>
  <si>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</si>
  <si>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</si>
  <si>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</si>
  <si>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</si>
  <si>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</si>
  <si>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</si>
  <si>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</si>
  <si>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</si>
  <si>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</si>
  <si>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</si>
  <si>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</si>
  <si>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</si>
  <si>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</si>
  <si>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</si>
  <si>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</si>
  <si>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</si>
  <si>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</si>
  <si>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</si>
  <si>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</si>
  <si>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</si>
  <si>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</si>
  <si>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</si>
  <si>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</si>
  <si>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</si>
  <si>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</si>
  <si>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</si>
  <si>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</si>
  <si>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</si>
  <si>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</si>
  <si>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</si>
  <si>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</si>
  <si>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</si>
  <si>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</si>
  <si>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</si>
  <si>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</si>
  <si>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</si>
  <si>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</si>
  <si>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</si>
  <si>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</si>
  <si>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</si>
  <si>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</si>
  <si>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</si>
  <si>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</si>
  <si>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</si>
  <si>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</si>
  <si>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</si>
  <si>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</si>
  <si>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</si>
  <si>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</si>
  <si>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</si>
  <si>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</si>
  <si>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</si>
  <si>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</si>
  <si>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</si>
  <si>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</si>
  <si>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</si>
  <si>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</si>
  <si>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</si>
  <si>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</si>
  <si>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</si>
  <si>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</si>
  <si>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</si>
  <si>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</si>
  <si>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</si>
  <si>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</si>
  <si>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</si>
  <si>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</si>
  <si>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</si>
  <si>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</si>
  <si>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</si>
  <si>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</si>
  <si>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</si>
  <si>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</si>
  <si>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</si>
  <si>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</si>
  <si>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</si>
  <si>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</si>
  <si>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</si>
  <si>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</si>
  <si>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</si>
  <si>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</si>
  <si>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</si>
  <si>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</si>
  <si>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</si>
  <si>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</si>
  <si>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</si>
  <si>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</si>
  <si>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</si>
  <si>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</si>
  <si>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</si>
  <si>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</si>
  <si>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</si>
  <si>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</si>
  <si>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</si>
  <si>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</si>
  <si>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</si>
  <si>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</si>
  <si>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</si>
  <si>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</si>
  <si>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</si>
  <si>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</si>
  <si>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</si>
  <si>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</si>
  <si>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</si>
  <si>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</si>
  <si>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</si>
  <si>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</si>
  <si>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</si>
  <si>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</si>
  <si>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</si>
  <si>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</si>
  <si>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</si>
  <si>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</si>
  <si>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</si>
  <si>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</si>
  <si>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</si>
  <si>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</si>
  <si>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</si>
  <si>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</si>
  <si>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</si>
  <si>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</si>
  <si>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</si>
  <si>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</si>
  <si>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</si>
  <si>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</si>
  <si>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</si>
  <si>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</si>
  <si>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</si>
  <si>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</si>
  <si>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</si>
  <si>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</si>
  <si>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</si>
  <si>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</si>
  <si>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</si>
  <si>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</si>
  <si>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</si>
  <si>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</si>
  <si>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</si>
  <si>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</si>
  <si>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</si>
  <si>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</si>
  <si>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</si>
  <si>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</si>
  <si>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</si>
  <si>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</si>
  <si>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</si>
  <si>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</si>
  <si>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</si>
  <si>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</si>
  <si>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</si>
  <si>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</si>
  <si>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</si>
  <si>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</si>
  <si>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</si>
  <si>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</si>
  <si>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</si>
  <si>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</si>
  <si>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</si>
  <si>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</si>
  <si>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</si>
  <si>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</si>
  <si>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</si>
  <si>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</si>
  <si>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</si>
  <si>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</si>
  <si>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</si>
  <si>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</si>
  <si>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</si>
  <si>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</si>
  <si>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</si>
  <si>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</si>
  <si>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</si>
  <si>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</si>
  <si>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</si>
  <si>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</si>
  <si>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</si>
  <si>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</si>
  <si>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</si>
  <si>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</si>
  <si>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</si>
  <si>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</si>
  <si>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</si>
  <si>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</si>
  <si>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</si>
  <si>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</si>
  <si>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</si>
  <si>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</si>
  <si>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</si>
  <si>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</si>
  <si>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</si>
  <si>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</si>
  <si>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</si>
  <si>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</si>
  <si>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</si>
  <si>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</si>
  <si>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</si>
  <si>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</si>
  <si>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</si>
  <si>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</si>
  <si>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</si>
  <si>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</si>
  <si>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</si>
  <si>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</si>
  <si>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</si>
  <si>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</si>
  <si>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</si>
  <si>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</si>
  <si>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</si>
  <si>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</si>
  <si>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</si>
  <si>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</si>
  <si>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</si>
  <si>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</si>
  <si>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</si>
  <si>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</si>
  <si>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</si>
  <si>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</si>
  <si>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</si>
  <si>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</si>
  <si>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</si>
  <si>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</si>
  <si>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</si>
  <si>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</si>
  <si>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</si>
  <si>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</si>
  <si>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</si>
  <si>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</si>
  <si>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</si>
  <si>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</si>
  <si>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</si>
  <si>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</si>
  <si>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</si>
  <si>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</si>
  <si>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</si>
  <si>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</si>
  <si>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</si>
  <si>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</si>
  <si>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</si>
  <si>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</si>
  <si>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</si>
  <si>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</si>
  <si>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</si>
  <si>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</si>
  <si>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</si>
  <si>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</si>
  <si>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</si>
  <si>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</si>
  <si>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</si>
  <si>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</si>
  <si>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</si>
  <si>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</si>
  <si>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</si>
  <si>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</si>
  <si>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</si>
  <si>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</si>
  <si>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</si>
  <si>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</si>
  <si>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</si>
  <si>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</si>
  <si>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</si>
  <si>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</si>
  <si>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</si>
  <si>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</si>
  <si>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</si>
  <si>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</si>
  <si>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</si>
  <si>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</si>
  <si>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</si>
  <si>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</si>
  <si>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</si>
  <si>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</si>
  <si>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</si>
  <si>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</si>
  <si>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</si>
  <si>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</si>
  <si>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</si>
  <si>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</si>
  <si>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</si>
  <si>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</si>
  <si>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</si>
  <si>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</si>
  <si>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</si>
  <si>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</si>
  <si>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</si>
  <si>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</si>
  <si>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</si>
  <si>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</si>
  <si>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</si>
  <si>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</si>
  <si>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</si>
  <si>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</si>
  <si>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</si>
  <si>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</si>
  <si>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</si>
  <si>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</si>
  <si>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</si>
  <si>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</si>
  <si>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</si>
  <si>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</si>
  <si>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</si>
  <si>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</si>
  <si>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</si>
  <si>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</si>
  <si>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</si>
  <si>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</si>
  <si>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</si>
  <si>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</si>
  <si>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</si>
  <si>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</si>
  <si>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</si>
  <si>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</si>
  <si>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</si>
  <si>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</si>
  <si>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</si>
  <si>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</si>
  <si>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</si>
  <si>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</si>
  <si>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</si>
  <si>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</si>
  <si>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</si>
  <si>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</si>
  <si>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</si>
  <si>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</si>
  <si>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</si>
  <si>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</si>
  <si>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</si>
  <si>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</si>
  <si>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</si>
  <si>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</si>
  <si>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</si>
  <si>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</si>
  <si>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</si>
  <si>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</si>
  <si>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</si>
  <si>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</si>
  <si>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</si>
  <si>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</si>
  <si>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</si>
  <si>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</si>
  <si>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</si>
  <si>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</si>
  <si>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</si>
  <si>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</si>
  <si>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</si>
  <si>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</si>
  <si>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</si>
  <si>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</si>
  <si>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</si>
  <si>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</si>
  <si>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</si>
  <si>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</si>
  <si>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</si>
  <si>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</si>
  <si>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</si>
  <si>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</si>
  <si>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</si>
  <si>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</si>
  <si>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</si>
  <si>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</si>
  <si>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</si>
  <si>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</si>
  <si>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</si>
  <si>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</si>
  <si>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</si>
  <si>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</si>
  <si>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</si>
  <si>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</si>
  <si>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</si>
  <si>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</si>
  <si>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</si>
  <si>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</si>
  <si>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</si>
  <si>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</si>
  <si>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</si>
  <si>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</si>
  <si>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</si>
  <si>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</si>
  <si>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</si>
  <si>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</si>
  <si>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</si>
  <si>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</si>
  <si>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</si>
  <si>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</si>
  <si>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</si>
  <si>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</si>
  <si>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</si>
  <si>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</si>
  <si>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</si>
  <si>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</si>
  <si>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</si>
  <si>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</si>
  <si>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</si>
  <si>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</si>
  <si>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</si>
  <si>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</si>
  <si>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</si>
  <si>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</si>
  <si>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</si>
  <si>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</si>
  <si>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</si>
  <si>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</si>
  <si>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</si>
  <si>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</si>
  <si>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</si>
  <si>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</si>
  <si>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</si>
  <si>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</si>
  <si>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</si>
  <si>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</si>
  <si>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</si>
  <si>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</si>
  <si>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</si>
  <si>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</si>
  <si>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</si>
  <si>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</si>
  <si>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</si>
  <si>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</si>
  <si>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</si>
  <si>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</si>
  <si>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</si>
  <si>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</si>
  <si>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</si>
  <si>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</si>
  <si>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</si>
  <si>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</si>
  <si>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</si>
  <si>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</si>
  <si>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</si>
  <si>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</si>
  <si>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</si>
  <si>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</si>
  <si>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</si>
  <si>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</si>
  <si>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</si>
  <si>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</si>
  <si>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</si>
  <si>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</si>
  <si>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</si>
  <si>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</si>
  <si>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</si>
  <si>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</si>
  <si>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</si>
  <si>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</si>
  <si>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</si>
  <si>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</si>
  <si>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</si>
  <si>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</si>
  <si>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</si>
  <si>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</si>
  <si>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</si>
  <si>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</si>
  <si>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</si>
  <si>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</si>
  <si>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</si>
  <si>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</si>
  <si>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</si>
  <si>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</si>
  <si>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</si>
  <si>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</si>
  <si>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</si>
  <si>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</si>
  <si>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</si>
  <si>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</si>
  <si>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</si>
  <si>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</si>
  <si>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</si>
  <si>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</si>
  <si>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</si>
  <si>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</si>
  <si>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</si>
  <si>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</si>
  <si>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</si>
  <si>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</si>
  <si>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</si>
  <si>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</si>
  <si>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</si>
  <si>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</si>
  <si>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</si>
  <si>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</si>
  <si>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</si>
  <si>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</si>
  <si>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</si>
  <si>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</si>
  <si>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</si>
  <si>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</si>
  <si>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</si>
  <si>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</si>
  <si>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</si>
  <si>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</si>
  <si>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</si>
  <si>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</si>
  <si>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</si>
  <si>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</si>
  <si>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</si>
  <si>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</si>
  <si>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</si>
  <si>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</si>
  <si>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</si>
  <si>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</si>
  <si>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</si>
  <si>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</si>
  <si>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</si>
  <si>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</si>
  <si>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</si>
  <si>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</si>
  <si>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</si>
  <si>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</si>
  <si>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</si>
  <si>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</si>
  <si>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</si>
  <si>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</si>
  <si>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</si>
  <si>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</si>
  <si>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</si>
  <si>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</si>
  <si>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</si>
  <si>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</si>
  <si>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</si>
  <si>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</si>
  <si>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</si>
  <si>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</si>
  <si>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</si>
  <si>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</si>
  <si>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</si>
  <si>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</si>
  <si>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</si>
  <si>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</si>
  <si>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</si>
  <si>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</si>
  <si>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</si>
  <si>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</si>
  <si>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</si>
  <si>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</si>
  <si>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</si>
  <si>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</si>
  <si>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</si>
  <si>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</si>
  <si>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</si>
  <si>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</si>
  <si>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</si>
  <si>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</si>
  <si>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</si>
  <si>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</si>
  <si>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</si>
  <si>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</si>
  <si>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</si>
  <si>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</si>
  <si>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</si>
  <si>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</si>
  <si>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</si>
  <si>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</si>
  <si>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</si>
  <si>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</si>
  <si>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</si>
  <si>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</si>
  <si>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</si>
  <si>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</si>
  <si>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</si>
  <si>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</si>
  <si>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</si>
  <si>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</si>
  <si>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</si>
  <si>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</si>
  <si>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</si>
  <si>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</si>
  <si>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</si>
  <si>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</si>
  <si>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</si>
  <si>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</si>
  <si>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</si>
  <si>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</si>
  <si>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</si>
  <si>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</si>
  <si>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</si>
  <si>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</si>
  <si>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</si>
  <si>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</si>
  <si>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</si>
  <si>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</si>
  <si>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</si>
  <si>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</si>
  <si>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</si>
  <si>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</si>
  <si>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</si>
  <si>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</si>
  <si>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</si>
  <si>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</si>
  <si>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</si>
  <si>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</si>
  <si>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</si>
  <si>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</si>
  <si>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</si>
  <si>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</si>
  <si>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</si>
  <si>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</si>
  <si>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</si>
  <si>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</si>
  <si>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</si>
  <si>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</si>
  <si>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</si>
  <si>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</si>
  <si>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</si>
  <si>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</si>
  <si>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</si>
  <si>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</si>
  <si>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</si>
  <si>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</si>
  <si>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</si>
  <si>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</si>
  <si>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</si>
  <si>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</si>
  <si>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</si>
  <si>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</si>
  <si>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</si>
  <si>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</si>
  <si>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</si>
  <si>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</si>
  <si>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</si>
  <si>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</si>
  <si>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</si>
  <si>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</si>
  <si>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</si>
  <si>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</si>
  <si>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</si>
  <si>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</si>
  <si>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</si>
  <si>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</si>
  <si>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</si>
  <si>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</si>
  <si>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</si>
  <si>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</si>
  <si>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</si>
  <si>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</si>
  <si>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</si>
  <si>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</si>
  <si>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</si>
  <si>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</si>
  <si>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</si>
  <si>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</si>
  <si>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</si>
  <si>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</si>
  <si>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</si>
  <si>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</si>
  <si>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</si>
  <si>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</si>
  <si>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</si>
  <si>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</si>
  <si>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</si>
  <si>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</si>
  <si>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</si>
  <si>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</si>
  <si>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</si>
  <si>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</si>
  <si>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</si>
  <si>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</si>
  <si>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</si>
  <si>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</si>
  <si>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</si>
  <si>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</si>
  <si>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</si>
  <si>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</si>
  <si>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</si>
  <si>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</si>
  <si>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</si>
  <si>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</si>
  <si>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</si>
  <si>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</si>
  <si>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</si>
  <si>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</si>
  <si>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</si>
  <si>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</si>
  <si>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</si>
  <si>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</si>
  <si>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</si>
  <si>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</si>
  <si>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</si>
  <si>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</si>
  <si>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</si>
  <si>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</si>
  <si>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</si>
  <si>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</si>
  <si>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</si>
  <si>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</si>
  <si>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</si>
  <si>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</si>
  <si>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</si>
  <si>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</si>
  <si>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</si>
  <si>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</si>
  <si>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</si>
  <si>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</si>
  <si>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</si>
  <si>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</si>
  <si>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</si>
  <si>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</si>
  <si>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</si>
  <si>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</si>
  <si>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</si>
  <si>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</si>
  <si>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</si>
  <si>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</si>
  <si>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</si>
  <si>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</si>
  <si>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</si>
  <si>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</si>
  <si>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</si>
  <si>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</si>
  <si>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</si>
  <si>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</si>
  <si>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</si>
  <si>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</si>
  <si>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</si>
  <si>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</si>
  <si>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</si>
  <si>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</si>
  <si>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</si>
  <si>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</si>
  <si>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</si>
  <si>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</si>
  <si>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</si>
  <si>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</si>
  <si>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</si>
  <si>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</si>
  <si>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</si>
  <si>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</si>
  <si>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</si>
  <si>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</si>
  <si>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</si>
  <si>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</si>
  <si>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</si>
  <si>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</si>
  <si>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</si>
  <si>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</si>
  <si>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</si>
  <si>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</si>
  <si>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</si>
  <si>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</si>
  <si>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</si>
  <si>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</si>
  <si>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</si>
  <si>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</si>
  <si>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</si>
  <si>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</si>
  <si>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</si>
  <si>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</si>
  <si>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</si>
  <si>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</si>
  <si>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</si>
  <si>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</si>
  <si>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</si>
  <si>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</si>
  <si>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</si>
  <si>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</si>
  <si>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</si>
  <si>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</si>
  <si>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</si>
  <si>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</si>
  <si>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</si>
  <si>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</si>
  <si>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</si>
  <si>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</si>
  <si>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</si>
  <si>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</si>
  <si>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</si>
  <si>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</si>
  <si>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</si>
  <si>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</si>
  <si>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</si>
  <si>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</si>
  <si>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</si>
  <si>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</si>
  <si>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</si>
  <si>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</si>
  <si>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</si>
  <si>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</si>
  <si>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</si>
  <si>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</si>
  <si>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</si>
  <si>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</si>
  <si>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</si>
  <si>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</si>
  <si>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</si>
  <si>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</si>
  <si>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</si>
  <si>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</si>
  <si>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</si>
  <si>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</si>
  <si>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</si>
  <si>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</si>
  <si>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</si>
  <si>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</si>
  <si>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</si>
  <si>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</si>
  <si>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</si>
  <si>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</si>
  <si>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</si>
  <si>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</si>
  <si>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</si>
  <si>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</si>
  <si>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</si>
  <si>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</si>
  <si>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</si>
  <si>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</si>
  <si>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</si>
  <si>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</si>
  <si>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</si>
  <si>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</si>
  <si>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</si>
  <si>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</si>
  <si>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</si>
  <si>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</si>
  <si>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</si>
  <si>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</si>
  <si>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</si>
  <si>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</si>
  <si>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</si>
  <si>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</si>
  <si>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</si>
  <si>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</si>
  <si>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</si>
  <si>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</si>
  <si>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</si>
  <si>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</si>
  <si>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</si>
  <si>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</si>
  <si>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</si>
  <si>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</si>
  <si>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</si>
  <si>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</si>
  <si>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</si>
  <si>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</si>
  <si>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</si>
  <si>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</si>
  <si>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</si>
  <si>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</si>
  <si>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</si>
  <si>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</si>
  <si>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</si>
  <si>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</si>
  <si>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</si>
  <si>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</si>
  <si>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</si>
  <si>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</si>
  <si>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</si>
  <si>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</si>
  <si>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</si>
  <si>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</si>
  <si>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</si>
  <si>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</si>
  <si>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</si>
  <si>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</si>
  <si>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</si>
  <si>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</si>
  <si>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</si>
  <si>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</si>
  <si>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</si>
  <si>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</si>
  <si>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</si>
  <si>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</si>
  <si>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</si>
  <si>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</si>
  <si>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</si>
  <si>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</si>
  <si>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</si>
  <si>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</si>
  <si>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</si>
  <si>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</si>
  <si>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</si>
  <si>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</si>
  <si>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</si>
  <si>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</si>
  <si>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</si>
  <si>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</si>
  <si>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</si>
  <si>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</si>
  <si>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</si>
  <si>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</si>
  <si>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</si>
  <si>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</si>
  <si>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</si>
  <si>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</si>
  <si>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</si>
  <si>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</si>
  <si>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</si>
  <si>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</si>
  <si>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</si>
  <si>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</si>
  <si>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</si>
  <si>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</si>
  <si>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</si>
  <si>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</si>
  <si>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</si>
  <si>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</si>
  <si>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</si>
  <si>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</si>
  <si>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</si>
  <si>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</si>
  <si>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</si>
  <si>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</si>
  <si>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</si>
  <si>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</si>
  <si>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</si>
  <si>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</si>
  <si>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</si>
  <si>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</si>
  <si>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</si>
  <si>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</si>
  <si>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</si>
  <si>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</si>
  <si>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</si>
  <si>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</si>
  <si>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</si>
  <si>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</si>
  <si>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</si>
  <si>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</si>
  <si>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</si>
  <si>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</si>
  <si>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</si>
  <si>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</si>
  <si>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</si>
  <si>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</si>
  <si>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</si>
  <si>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</si>
  <si>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</si>
  <si>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</si>
  <si>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</si>
  <si>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</si>
  <si>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</si>
  <si>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</si>
  <si>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</si>
  <si>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</si>
  <si>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</si>
  <si>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</si>
  <si>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</si>
  <si>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</si>
  <si>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</si>
  <si>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</si>
  <si>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</si>
  <si>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</si>
  <si>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</si>
  <si>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</si>
  <si>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</si>
  <si>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</si>
  <si>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</si>
  <si>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</si>
  <si>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</si>
  <si>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</si>
  <si>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</si>
  <si>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</si>
  <si>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</si>
  <si>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</si>
  <si>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</si>
  <si>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</si>
  <si>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</si>
  <si>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</si>
  <si>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</si>
  <si>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</si>
  <si>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</si>
  <si>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</si>
  <si>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</si>
  <si>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</si>
  <si>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</si>
  <si>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</si>
  <si>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</si>
  <si>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</si>
  <si>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</si>
  <si>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</si>
  <si>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</si>
  <si>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</si>
  <si>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</si>
  <si>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</si>
  <si>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</si>
  <si>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</si>
  <si>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</si>
  <si>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</si>
  <si>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</si>
  <si>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</si>
  <si>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</si>
  <si>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</si>
  <si>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</si>
  <si>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</si>
  <si>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</si>
  <si>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</si>
  <si>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</si>
  <si>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</si>
  <si>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</si>
  <si>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</si>
  <si>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</si>
  <si>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</si>
  <si>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</si>
  <si>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</si>
  <si>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</si>
  <si>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</si>
  <si>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</si>
  <si>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</si>
  <si>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</si>
  <si>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</si>
  <si>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</si>
  <si>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</si>
  <si>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</si>
  <si>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</si>
  <si>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</si>
  <si>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</si>
  <si>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</si>
  <si>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</si>
  <si>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</si>
  <si>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</si>
  <si>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</si>
  <si>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</si>
  <si>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</si>
  <si>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</si>
  <si>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</si>
  <si>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</si>
  <si>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</si>
  <si>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</si>
  <si>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</si>
  <si>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</si>
  <si>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</si>
  <si>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</si>
  <si>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</si>
  <si>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</si>
  <si>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</si>
  <si>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</si>
  <si>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</si>
  <si>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</si>
  <si>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</si>
  <si>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</si>
  <si>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</si>
  <si>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</si>
  <si>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</si>
  <si>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</si>
  <si>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</si>
  <si>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</si>
  <si>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</si>
  <si>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</si>
  <si>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</si>
  <si>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</si>
  <si>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</si>
  <si>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</si>
  <si>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</si>
  <si>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</si>
  <si>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</si>
  <si>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</si>
  <si>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</si>
  <si>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</si>
  <si>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</si>
  <si>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</si>
  <si>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</si>
  <si>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</si>
  <si>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</si>
  <si>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</si>
  <si>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</si>
  <si>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</si>
  <si>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</si>
  <si>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</si>
  <si>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</si>
  <si>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</si>
  <si>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</si>
  <si>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</si>
  <si>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</si>
  <si>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</si>
  <si>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</si>
  <si>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</si>
  <si>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</si>
  <si>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</si>
  <si>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</si>
  <si>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</si>
  <si>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</si>
  <si>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</si>
  <si>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</si>
  <si>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</si>
  <si>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</si>
  <si>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</si>
  <si>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</si>
  <si>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</si>
  <si>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</si>
  <si>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</si>
  <si>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</si>
  <si>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</si>
  <si>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</si>
  <si>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</si>
  <si>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</si>
  <si>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</si>
  <si>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</si>
  <si>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</si>
  <si>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</si>
  <si>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</si>
  <si>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</si>
  <si>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</si>
  <si>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</si>
  <si>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</si>
  <si>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</si>
  <si>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</si>
  <si>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</si>
  <si>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</si>
  <si>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</si>
  <si>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</si>
  <si>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</si>
  <si>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</si>
  <si>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</si>
  <si>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</si>
  <si>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</si>
  <si>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</si>
  <si>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</si>
  <si>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</si>
  <si>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</si>
  <si>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</si>
  <si>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</si>
  <si>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</si>
  <si>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</si>
  <si>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</si>
  <si>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</si>
  <si>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</si>
  <si>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</si>
  <si>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</si>
  <si>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</si>
  <si>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</si>
  <si>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</si>
  <si>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</si>
  <si>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</si>
  <si>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</si>
  <si>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</si>
  <si>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</si>
  <si>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</si>
  <si>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</si>
  <si>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</si>
  <si>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</si>
  <si>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</si>
  <si>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</si>
  <si>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</si>
  <si>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</si>
  <si>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</si>
  <si>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</si>
  <si>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</si>
  <si>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</si>
  <si>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</si>
  <si>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</si>
  <si>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</si>
  <si>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</si>
  <si>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</si>
  <si>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</si>
  <si>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</si>
  <si>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</si>
  <si>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</si>
  <si>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</si>
  <si>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</si>
  <si>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</si>
  <si>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</si>
  <si>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</si>
  <si>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</si>
  <si>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</si>
  <si>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</si>
  <si>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</si>
  <si>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</si>
  <si>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</si>
  <si>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</si>
  <si>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</si>
  <si>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</si>
  <si>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</si>
  <si>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</si>
  <si>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</si>
  <si>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</si>
  <si>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</si>
  <si>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</si>
  <si>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</si>
  <si>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</si>
  <si>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</si>
  <si>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</si>
  <si>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</si>
  <si>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</si>
  <si>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</si>
  <si>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</si>
  <si>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</si>
  <si>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</si>
  <si>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</si>
  <si>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</si>
  <si>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</si>
  <si>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</si>
  <si>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</si>
  <si>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</si>
  <si>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</si>
  <si>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</si>
  <si>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</si>
  <si>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</si>
  <si>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</si>
  <si>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</si>
  <si>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</si>
  <si>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</si>
  <si>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</si>
  <si>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</si>
  <si>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</si>
  <si>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</si>
  <si>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</si>
  <si>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</si>
  <si>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</si>
  <si>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</si>
  <si>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</si>
  <si>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</si>
  <si>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</si>
  <si>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</si>
  <si>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</si>
  <si>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</si>
  <si>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</si>
  <si>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</si>
  <si>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</si>
  <si>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</si>
  <si>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</si>
  <si>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</si>
  <si>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</si>
  <si>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</si>
  <si>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</si>
  <si>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</si>
  <si>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</si>
  <si>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</si>
  <si>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</si>
  <si>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</si>
  <si>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</si>
  <si>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</si>
  <si>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</si>
  <si>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</si>
  <si>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</si>
  <si>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</si>
  <si>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</si>
  <si>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</si>
  <si>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</si>
  <si>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</si>
  <si>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</si>
  <si>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</si>
  <si>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</si>
  <si>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</si>
  <si>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</si>
  <si>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</si>
  <si>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</si>
  <si>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</si>
  <si>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</si>
  <si>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</si>
  <si>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</si>
  <si>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</si>
  <si>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</si>
  <si>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</si>
  <si>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</si>
  <si>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</si>
  <si>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</si>
  <si>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</si>
  <si>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</si>
  <si>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</si>
  <si>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</si>
  <si>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</si>
  <si>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</si>
  <si>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</si>
  <si>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</si>
  <si>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</si>
  <si>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</si>
  <si>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</si>
  <si>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</si>
  <si>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</si>
  <si>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</si>
  <si>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</si>
  <si>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</si>
  <si>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</si>
  <si>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</si>
  <si>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</si>
  <si>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</si>
  <si>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</si>
  <si>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</si>
  <si>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</si>
  <si>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</si>
  <si>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</si>
  <si>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</si>
  <si>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</si>
  <si>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</si>
  <si>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</si>
  <si>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</si>
  <si>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</si>
  <si>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</si>
  <si>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</si>
  <si>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</si>
  <si>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</si>
  <si>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</si>
  <si>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</si>
  <si>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</si>
  <si>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</si>
  <si>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</si>
  <si>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</si>
  <si>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</si>
  <si>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</si>
  <si>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</si>
  <si>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</si>
  <si>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</si>
  <si>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</si>
  <si>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</si>
  <si>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</si>
  <si>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</si>
  <si>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</si>
  <si>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</si>
  <si>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</si>
  <si>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</si>
  <si>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</si>
  <si>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</si>
  <si>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</si>
  <si>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</si>
  <si>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</si>
  <si>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</si>
  <si>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</si>
  <si>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</si>
  <si>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</si>
  <si>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</si>
  <si>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</si>
  <si>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</si>
  <si>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</si>
  <si>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</si>
  <si>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</si>
  <si>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</si>
  <si>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</si>
  <si>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</si>
  <si>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</si>
  <si>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</si>
  <si>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</si>
  <si>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</si>
  <si>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</si>
  <si>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</si>
  <si>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</si>
  <si>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</si>
  <si>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</si>
  <si>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</si>
  <si>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</si>
  <si>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</si>
  <si>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</si>
  <si>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</si>
  <si>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</si>
  <si>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</si>
  <si>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</si>
  <si>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</si>
  <si>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</si>
  <si>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</si>
  <si>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</si>
  <si>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</si>
  <si>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</si>
  <si>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</si>
  <si>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</si>
  <si>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</si>
  <si>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</si>
  <si>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</si>
  <si>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</si>
  <si>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</si>
  <si>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</si>
  <si>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</si>
  <si>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</si>
  <si>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</si>
  <si>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</si>
  <si>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</si>
  <si>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</si>
  <si>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</si>
  <si>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</si>
  <si>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</si>
  <si>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</si>
  <si>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</si>
  <si>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</si>
  <si>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</si>
  <si>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</si>
  <si>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</si>
  <si>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</si>
  <si>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</si>
  <si>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</si>
  <si>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</si>
  <si>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</si>
  <si>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</si>
  <si>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</si>
  <si>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</si>
  <si>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</si>
  <si>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</si>
  <si>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</si>
  <si>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</si>
  <si>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</si>
  <si>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</si>
  <si>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</si>
  <si>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</si>
  <si>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</si>
  <si>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</si>
  <si>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</si>
  <si>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</si>
  <si>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</si>
  <si>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</si>
  <si>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</si>
  <si>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</si>
  <si>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</si>
  <si>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</si>
  <si>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</si>
  <si>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</si>
  <si>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</si>
  <si>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</si>
  <si>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</si>
  <si>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</si>
  <si>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</si>
  <si>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</si>
  <si>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</si>
  <si>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</si>
  <si>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</si>
  <si>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</si>
  <si>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</si>
  <si>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</si>
  <si>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</si>
  <si>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</si>
  <si>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</si>
  <si>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</si>
  <si>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</si>
  <si>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</si>
  <si>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</si>
  <si>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</si>
  <si>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</si>
  <si>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</si>
  <si>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</si>
  <si>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</si>
  <si>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</si>
  <si>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</si>
  <si>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</si>
  <si>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</si>
  <si>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</si>
  <si>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</si>
  <si>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</si>
  <si>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</si>
  <si>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</si>
  <si>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</si>
  <si>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</si>
  <si>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</si>
  <si>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</si>
  <si>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</si>
  <si>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</si>
  <si>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</si>
  <si>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</si>
  <si>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</si>
  <si>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</si>
  <si>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</si>
  <si>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</si>
  <si>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</si>
  <si>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</si>
  <si>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</si>
  <si>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</si>
  <si>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</si>
  <si>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</si>
  <si>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</si>
  <si>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</si>
  <si>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</si>
  <si>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</si>
  <si>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</si>
  <si>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</si>
  <si>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</si>
  <si>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</si>
  <si>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</si>
  <si>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</si>
  <si>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</si>
  <si>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</si>
  <si>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</si>
  <si>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</si>
  <si>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</si>
  <si>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</si>
  <si>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</si>
  <si>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</si>
  <si>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</si>
  <si>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</si>
  <si>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</si>
  <si>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</si>
  <si>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</si>
  <si>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</si>
  <si>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</si>
  <si>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</si>
  <si>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</si>
  <si>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</si>
  <si>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</si>
  <si>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</si>
  <si>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</si>
  <si>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</si>
  <si>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</si>
  <si>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</si>
  <si>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</si>
  <si>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</si>
  <si>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</si>
  <si>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</si>
  <si>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</si>
  <si>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</si>
  <si>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</si>
  <si>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</si>
  <si>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</si>
  <si>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</si>
  <si>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</si>
  <si>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</si>
  <si>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</si>
  <si>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</si>
  <si>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</si>
  <si>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</si>
  <si>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</si>
  <si>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</si>
  <si>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</si>
  <si>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</si>
  <si>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</si>
  <si>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</si>
  <si>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</si>
  <si>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</si>
  <si>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</si>
  <si>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</si>
  <si>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</si>
  <si>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</si>
  <si>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</si>
  <si>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</si>
  <si>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</si>
  <si>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</si>
  <si>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</si>
  <si>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</si>
  <si>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</si>
  <si>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</si>
  <si>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</si>
  <si>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</si>
  <si>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</si>
  <si>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</si>
  <si>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</si>
  <si>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</si>
  <si>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</si>
  <si>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</si>
  <si>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</si>
  <si>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</si>
  <si>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</si>
  <si>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</si>
  <si>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</si>
  <si>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</si>
  <si>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</si>
  <si>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</si>
  <si>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</si>
  <si>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</si>
  <si>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</si>
  <si>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</si>
  <si>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</si>
  <si>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</si>
  <si>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</si>
  <si>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</si>
  <si>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</si>
  <si>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</si>
  <si>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</si>
  <si>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</si>
  <si>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</si>
  <si>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</si>
  <si>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</si>
  <si>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</si>
  <si>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</si>
  <si>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</si>
  <si>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</si>
  <si>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</si>
  <si>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</si>
  <si>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</si>
  <si>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</si>
  <si>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</si>
  <si>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</si>
  <si>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</si>
  <si>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</si>
  <si>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</si>
  <si>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</si>
  <si>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</si>
  <si>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</si>
  <si>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</si>
  <si>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</si>
  <si>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</si>
  <si>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</si>
  <si>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</si>
  <si>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</si>
  <si>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</si>
  <si>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</si>
  <si>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</si>
  <si>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</si>
  <si>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</si>
  <si>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</si>
  <si>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</si>
  <si>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</si>
  <si>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</si>
  <si>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</si>
  <si>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</si>
  <si>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</si>
  <si>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</si>
  <si>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</si>
  <si>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</si>
  <si>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</si>
  <si>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</si>
  <si>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</si>
  <si>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</si>
  <si>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</si>
  <si>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</si>
  <si>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</si>
  <si>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</si>
  <si>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</si>
  <si>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</si>
  <si>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</si>
  <si>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</si>
  <si>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</si>
  <si>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</si>
  <si>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</si>
  <si>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</si>
  <si>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</si>
  <si>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</si>
  <si>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</si>
  <si>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</si>
  <si>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</si>
  <si>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</si>
  <si>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</si>
  <si>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</si>
  <si>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</si>
  <si>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</si>
  <si>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</si>
  <si>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</si>
  <si>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</si>
  <si>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</si>
  <si>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</si>
  <si>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</si>
  <si>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</si>
  <si>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</si>
  <si>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</si>
  <si>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</si>
  <si>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</si>
  <si>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</si>
  <si>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</si>
  <si>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</si>
  <si>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</si>
  <si>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</si>
  <si>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</si>
  <si>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</si>
  <si>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</si>
  <si>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</si>
  <si>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</si>
  <si>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</si>
  <si>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</si>
  <si>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</si>
  <si>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</si>
  <si>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</si>
  <si>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</si>
  <si>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</si>
  <si>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</si>
  <si>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</si>
  <si>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</si>
  <si>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</si>
  <si>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</si>
  <si>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</si>
  <si>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</si>
  <si>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</si>
  <si>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</si>
  <si>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</si>
  <si>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</si>
  <si>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</si>
  <si>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</si>
  <si>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</si>
  <si>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</si>
  <si>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</si>
  <si>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</si>
  <si>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</si>
  <si>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</si>
  <si>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</si>
  <si>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</si>
  <si>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</si>
  <si>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</si>
  <si>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</si>
  <si>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</si>
  <si>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</si>
  <si>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</si>
  <si>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</si>
  <si>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</si>
  <si>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</si>
  <si>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</si>
  <si>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</si>
  <si>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</si>
  <si>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</si>
  <si>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</si>
  <si>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</si>
  <si>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</si>
  <si>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</si>
  <si>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</si>
  <si>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</si>
  <si>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</si>
  <si>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</si>
  <si>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</si>
  <si>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</si>
  <si>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</si>
  <si>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</si>
  <si>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</si>
  <si>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</si>
  <si>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</si>
  <si>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</si>
  <si>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</si>
  <si>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</si>
  <si>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</si>
  <si>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</si>
  <si>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</si>
  <si>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</si>
  <si>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</si>
  <si>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</si>
  <si>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</si>
  <si>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</si>
  <si>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</si>
  <si>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</si>
  <si>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</si>
  <si>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</si>
  <si>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</si>
  <si>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</si>
  <si>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</si>
  <si>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</si>
  <si>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</si>
  <si>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</si>
  <si>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</si>
  <si>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</si>
  <si>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</si>
  <si>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</si>
  <si>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</si>
  <si>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</si>
  <si>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</si>
  <si>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</si>
  <si>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</si>
  <si>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</si>
  <si>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</si>
  <si>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</si>
  <si>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</si>
  <si>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</si>
  <si>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</si>
  <si>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</si>
  <si>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</si>
  <si>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</si>
  <si>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</si>
  <si>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</si>
  <si>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</si>
  <si>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</si>
  <si>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</si>
  <si>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</si>
  <si>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</si>
  <si>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</si>
  <si>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</si>
  <si>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</si>
  <si>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</si>
  <si>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</si>
  <si>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</si>
  <si>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</si>
  <si>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</si>
  <si>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</si>
  <si>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</si>
  <si>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</si>
  <si>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</si>
  <si>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</si>
  <si>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</si>
  <si>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</si>
  <si>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</si>
  <si>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</si>
  <si>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</si>
  <si>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</si>
  <si>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</si>
  <si>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</si>
  <si>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</si>
  <si>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</si>
  <si>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</si>
  <si>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</si>
  <si>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</si>
  <si>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</si>
  <si>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</si>
  <si>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</si>
  <si>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</si>
  <si>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</si>
  <si>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</si>
  <si>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</si>
  <si>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</si>
  <si>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</si>
  <si>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</si>
  <si>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</si>
  <si>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</si>
  <si>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</si>
  <si>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</si>
  <si>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</si>
  <si>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</si>
  <si>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</si>
  <si>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</si>
  <si>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</si>
  <si>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</si>
  <si>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</si>
  <si>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</si>
  <si>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</si>
  <si>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</si>
  <si>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</si>
  <si>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</si>
  <si>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</si>
  <si>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</si>
  <si>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</si>
  <si>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</si>
  <si>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</si>
  <si>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</si>
  <si>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</si>
  <si>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</si>
  <si>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</si>
  <si>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</si>
  <si>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</si>
  <si>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</si>
  <si>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</si>
  <si>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</si>
  <si>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</si>
  <si>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</si>
  <si>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</si>
  <si>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</si>
  <si>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</si>
  <si>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</si>
  <si>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</si>
  <si>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</si>
  <si>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</si>
  <si>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</si>
  <si>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</si>
  <si>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</si>
  <si>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</si>
  <si>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</si>
  <si>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</si>
  <si>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</si>
  <si>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</si>
  <si>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</si>
  <si>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</si>
  <si>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</si>
  <si>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</si>
  <si>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</si>
  <si>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</si>
  <si>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</si>
  <si>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</si>
  <si>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</si>
  <si>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</si>
  <si>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</si>
  <si>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</si>
  <si>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</si>
  <si>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</si>
  <si>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</si>
  <si>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</si>
  <si>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</si>
  <si>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</si>
  <si>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</si>
  <si>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</si>
  <si>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</si>
  <si>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</si>
  <si>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</si>
  <si>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</si>
  <si>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</si>
  <si>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</si>
  <si>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</si>
  <si>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</si>
  <si>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</si>
  <si>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</si>
  <si>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</si>
  <si>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</si>
  <si>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</si>
  <si>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</si>
  <si>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</si>
  <si>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</si>
  <si>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</si>
  <si>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</si>
  <si>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</si>
  <si>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</si>
  <si>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</si>
  <si>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</si>
  <si>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</si>
  <si>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</si>
  <si>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</si>
  <si>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</si>
  <si>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</si>
  <si>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</si>
  <si>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</si>
  <si>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</si>
  <si>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</si>
  <si>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</si>
  <si>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</si>
  <si>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</si>
  <si>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</si>
  <si>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</si>
  <si>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</si>
  <si>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</si>
  <si>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</si>
  <si>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</si>
  <si>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</si>
  <si>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</si>
  <si>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</si>
  <si>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</si>
  <si>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</si>
  <si>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</si>
  <si>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</si>
  <si>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</si>
  <si>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</si>
  <si>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</si>
  <si>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</si>
  <si>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</si>
  <si>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</si>
  <si>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</si>
  <si>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</si>
  <si>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</si>
  <si>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</si>
  <si>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</si>
  <si>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</si>
  <si>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</si>
  <si>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</si>
  <si>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</si>
  <si>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</si>
  <si>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</si>
  <si>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</si>
  <si>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</si>
  <si>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</si>
  <si>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</si>
  <si>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</si>
  <si>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</si>
  <si>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</si>
  <si>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</si>
  <si>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</si>
  <si>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</si>
  <si>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</si>
  <si>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</si>
  <si>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</si>
  <si>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</si>
  <si>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</si>
  <si>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</si>
  <si>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</si>
  <si>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</si>
  <si>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</si>
  <si>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</si>
  <si>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</si>
  <si>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</si>
  <si>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</si>
  <si>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</si>
  <si>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</si>
  <si>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</si>
  <si>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</si>
  <si>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</si>
  <si>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</si>
  <si>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</si>
  <si>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</si>
  <si>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</si>
  <si>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</si>
  <si>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</si>
  <si>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</si>
  <si>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</si>
  <si>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</si>
  <si>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</si>
  <si>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</si>
  <si>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</si>
  <si>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</si>
  <si>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</si>
  <si>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</si>
  <si>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</si>
  <si>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</si>
  <si>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</si>
  <si>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</si>
  <si>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</si>
  <si>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</si>
  <si>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</si>
  <si>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</si>
  <si>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</si>
  <si>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</si>
  <si>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</si>
  <si>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</si>
  <si>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</si>
  <si>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</si>
  <si>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</si>
  <si>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</si>
  <si>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</si>
  <si>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</si>
  <si>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</si>
  <si>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</si>
  <si>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</si>
  <si>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</si>
  <si>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</si>
  <si>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</si>
  <si>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</si>
  <si>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</si>
  <si>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</si>
  <si>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</si>
  <si>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</si>
  <si>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</si>
  <si>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</si>
  <si>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</si>
  <si>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</si>
  <si>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</si>
  <si>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</si>
  <si>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</si>
  <si>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</si>
  <si>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</si>
  <si>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</si>
  <si>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</si>
  <si>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</si>
  <si>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</si>
  <si>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</si>
  <si>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</si>
  <si>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</si>
  <si>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</si>
  <si>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</si>
  <si>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</si>
  <si>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</si>
  <si>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</si>
  <si>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</si>
  <si>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</si>
  <si>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</si>
  <si>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</si>
  <si>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</si>
  <si>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</si>
  <si>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</si>
  <si>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</si>
  <si>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</si>
  <si>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</si>
  <si>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</si>
  <si>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</si>
  <si>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</si>
  <si>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</si>
  <si>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</si>
  <si>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</si>
  <si>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</si>
  <si>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</si>
  <si>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</si>
  <si>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</si>
  <si>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</si>
  <si>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</si>
  <si>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</si>
  <si>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</si>
  <si>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</si>
  <si>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</si>
  <si>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</si>
  <si>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</si>
  <si>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</si>
  <si>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</si>
  <si>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</si>
  <si>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</si>
  <si>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</si>
  <si>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</si>
  <si>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</si>
  <si>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</si>
  <si>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</si>
  <si>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</si>
  <si>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</si>
  <si>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</si>
  <si>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</si>
  <si>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</si>
  <si>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</si>
  <si>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</si>
  <si>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</si>
  <si>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</si>
  <si>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</si>
  <si>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</si>
  <si>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</si>
  <si>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</si>
  <si>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</si>
  <si>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</si>
  <si>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</si>
  <si>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</si>
  <si>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</si>
  <si>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</si>
  <si>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</si>
  <si>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</si>
  <si>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</si>
  <si>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</si>
  <si>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</si>
  <si>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</si>
  <si>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</si>
  <si>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</si>
  <si>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</si>
  <si>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</si>
  <si>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</si>
  <si>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</si>
  <si>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</si>
  <si>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</si>
  <si>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</si>
  <si>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</si>
  <si>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</si>
  <si>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</si>
  <si>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</si>
  <si>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</si>
  <si>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</si>
  <si>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</si>
  <si>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</si>
  <si>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</si>
  <si>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</si>
  <si>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</si>
  <si>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</si>
  <si>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</si>
  <si>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</si>
  <si>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</si>
  <si>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</si>
  <si>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</si>
  <si>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</si>
  <si>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</si>
  <si>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</si>
  <si>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</si>
  <si>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</si>
  <si>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</si>
  <si>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</si>
  <si>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</si>
  <si>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</si>
  <si>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</si>
  <si>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</si>
  <si>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</si>
  <si>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</si>
  <si>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</si>
  <si>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</si>
  <si>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</si>
  <si>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</si>
  <si>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</si>
  <si>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</si>
  <si>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</si>
  <si>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</si>
  <si>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</si>
  <si>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</si>
  <si>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</si>
  <si>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</si>
  <si>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</si>
  <si>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</si>
  <si>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</si>
  <si>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</si>
  <si>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</si>
  <si>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</si>
  <si>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</si>
  <si>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</si>
  <si>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</si>
  <si>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</si>
  <si>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</si>
  <si>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</si>
  <si>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</si>
  <si>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</si>
  <si>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</si>
  <si>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</si>
  <si>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</si>
  <si>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</si>
  <si>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</si>
  <si>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</si>
  <si>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</si>
  <si>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</si>
  <si>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</si>
  <si>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</si>
  <si>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</si>
  <si>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</si>
  <si>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</si>
  <si>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</si>
  <si>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</si>
  <si>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</si>
  <si>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</si>
  <si>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</si>
  <si>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</si>
  <si>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</si>
  <si>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</si>
  <si>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</si>
  <si>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</si>
  <si>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</si>
  <si>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</si>
  <si>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</si>
  <si>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</si>
  <si>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</si>
  <si>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</si>
  <si>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</si>
  <si>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</si>
  <si>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</si>
  <si>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</si>
  <si>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</si>
  <si>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</si>
  <si>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</si>
  <si>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</si>
  <si>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</si>
  <si>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</si>
  <si>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</si>
  <si>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</si>
  <si>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</si>
  <si>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</si>
  <si>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</si>
  <si>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</si>
  <si>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</si>
  <si>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</si>
  <si>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</si>
  <si>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</si>
  <si>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</si>
  <si>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</si>
  <si>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</si>
  <si>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</si>
  <si>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</si>
  <si>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</si>
  <si>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</si>
  <si>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</si>
  <si>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</si>
  <si>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</si>
  <si>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</si>
  <si>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</si>
  <si>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</si>
  <si>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</si>
  <si>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</si>
  <si>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</si>
  <si>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</si>
  <si>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</si>
  <si>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</si>
  <si>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</si>
  <si>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</si>
  <si>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</si>
  <si>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</si>
  <si>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</si>
  <si>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</si>
  <si>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</si>
  <si>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</si>
  <si>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</si>
  <si>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</si>
  <si>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</si>
  <si>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</si>
  <si>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</si>
  <si>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</si>
  <si>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</si>
  <si>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</si>
  <si>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</si>
  <si>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</si>
  <si>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</si>
  <si>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</si>
  <si>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</si>
  <si>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</si>
  <si>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</si>
  <si>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</si>
  <si>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</si>
  <si>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</si>
  <si>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</si>
  <si>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</si>
  <si>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</si>
  <si>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</si>
  <si>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</si>
  <si>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</si>
  <si>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</si>
  <si>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</si>
  <si>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</si>
  <si>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</si>
  <si>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</si>
  <si>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</si>
  <si>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</si>
  <si>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</si>
  <si>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</si>
  <si>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</si>
  <si>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</si>
  <si>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</si>
  <si>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</si>
  <si>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</si>
  <si>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</si>
  <si>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</si>
  <si>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</si>
  <si>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</si>
  <si>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</si>
  <si>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</si>
  <si>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</si>
  <si>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</si>
  <si>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</si>
  <si>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</si>
  <si>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</si>
  <si>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</si>
  <si>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</si>
  <si>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</si>
  <si>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</si>
  <si>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</si>
  <si>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</si>
  <si>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</si>
  <si>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</si>
  <si>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</si>
  <si>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</si>
  <si>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</si>
  <si>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</si>
  <si>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</si>
  <si>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</si>
  <si>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</si>
  <si>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</si>
  <si>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</si>
  <si>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</si>
  <si>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</si>
  <si>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</si>
  <si>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</si>
  <si>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</si>
  <si>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</si>
  <si>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</si>
  <si>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</si>
  <si>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</si>
  <si>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</si>
  <si>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</si>
  <si>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</si>
  <si>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</si>
  <si>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</si>
  <si>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</si>
  <si>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</si>
  <si>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</si>
  <si>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</si>
  <si>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</si>
  <si>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</si>
  <si>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</si>
  <si>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</si>
  <si>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</si>
  <si>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</si>
  <si>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</si>
  <si>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</si>
  <si>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</si>
  <si>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</si>
  <si>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</si>
  <si>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</si>
  <si>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</si>
  <si>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</si>
  <si>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</si>
  <si>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</si>
  <si>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</si>
  <si>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</si>
  <si>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</si>
  <si>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</si>
  <si>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</si>
  <si>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</si>
  <si>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</si>
  <si>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</si>
  <si>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</si>
  <si>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</si>
  <si>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</si>
  <si>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</si>
  <si>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</si>
  <si>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</si>
  <si>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</si>
  <si>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</si>
  <si>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</si>
  <si>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</si>
  <si>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</si>
  <si>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</si>
  <si>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</si>
  <si>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</si>
  <si>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</si>
  <si>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</si>
  <si>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</si>
  <si>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</si>
  <si>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</si>
  <si>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</si>
  <si>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</si>
  <si>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</si>
  <si>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</si>
  <si>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</si>
  <si>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</si>
  <si>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</si>
  <si>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</si>
  <si>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</si>
  <si>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</si>
  <si>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</si>
  <si>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</si>
  <si>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</si>
  <si>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</si>
  <si>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</si>
  <si>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</si>
  <si>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</si>
  <si>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</si>
  <si>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</si>
  <si>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</si>
  <si>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</si>
  <si>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</si>
  <si>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</si>
  <si>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</si>
  <si>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</si>
  <si>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</si>
  <si>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</si>
  <si>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</si>
  <si>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</si>
  <si>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</si>
  <si>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</si>
  <si>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</si>
  <si>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</si>
  <si>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</si>
  <si>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</si>
  <si>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</si>
  <si>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</si>
  <si>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</si>
  <si>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</si>
  <si>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</si>
  <si>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</si>
  <si>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</si>
  <si>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</si>
  <si>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</si>
  <si>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</si>
  <si>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</si>
  <si>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</si>
  <si>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</si>
  <si>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</si>
  <si>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</si>
  <si>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</si>
  <si>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</si>
  <si>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</si>
  <si>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</si>
  <si>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</si>
  <si>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</si>
  <si>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</si>
  <si>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</si>
  <si>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</si>
  <si>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</si>
  <si>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</si>
  <si>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</si>
  <si>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</si>
  <si>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</si>
  <si>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</si>
  <si>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</si>
  <si>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</si>
  <si>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</si>
  <si>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</si>
  <si>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</si>
  <si>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</si>
  <si>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</si>
  <si>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</si>
  <si>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</si>
  <si>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</si>
  <si>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</si>
  <si>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</si>
  <si>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</si>
  <si>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</si>
  <si>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</si>
  <si>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</si>
  <si>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</si>
  <si>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</si>
  <si>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</si>
  <si>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</si>
  <si>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</si>
  <si>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</si>
  <si>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</si>
  <si>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</si>
  <si>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</si>
  <si>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</si>
  <si>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</si>
  <si>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</si>
  <si>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</si>
  <si>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</si>
  <si>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</si>
  <si>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</si>
  <si>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</si>
  <si>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</si>
  <si>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</si>
  <si>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</si>
  <si>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</si>
  <si>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</si>
  <si>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</si>
  <si>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</si>
  <si>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</si>
  <si>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</si>
  <si>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</si>
  <si>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</si>
  <si>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</si>
  <si>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</si>
  <si>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</si>
  <si>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</si>
  <si>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</si>
  <si>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</si>
  <si>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</si>
  <si>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</si>
  <si>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</si>
  <si>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</si>
  <si>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</si>
  <si>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</si>
  <si>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</si>
  <si>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</si>
  <si>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</si>
  <si>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</si>
  <si>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</si>
  <si>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</si>
  <si>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</si>
  <si>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</si>
  <si>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</si>
  <si>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</si>
  <si>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</si>
  <si>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</si>
  <si>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</si>
  <si>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</si>
  <si>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</si>
  <si>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</si>
  <si>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</si>
  <si>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</si>
  <si>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</si>
  <si>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</si>
  <si>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</si>
  <si>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</si>
  <si>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</si>
  <si>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</si>
  <si>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</si>
  <si>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</si>
  <si>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</si>
  <si>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</si>
  <si>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</si>
  <si>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</si>
  <si>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</si>
  <si>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</si>
  <si>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</si>
  <si>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</si>
  <si>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</si>
  <si>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</si>
  <si>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</si>
  <si>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</si>
  <si>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</si>
  <si>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</si>
  <si>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</si>
  <si>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</si>
  <si>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</si>
  <si>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</si>
  <si>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</si>
  <si>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</si>
  <si>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</si>
  <si>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</si>
  <si>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</si>
  <si>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</si>
  <si>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</si>
  <si>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</si>
  <si>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</si>
  <si>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</si>
  <si>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</si>
  <si>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</si>
  <si>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</si>
  <si>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</si>
  <si>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</si>
  <si>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</si>
  <si>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</si>
  <si>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</si>
  <si>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</si>
  <si>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</si>
  <si>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</si>
  <si>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</si>
  <si>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</si>
  <si>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</si>
  <si>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</si>
  <si>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</si>
  <si>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</si>
  <si>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</si>
  <si>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</si>
  <si>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</si>
  <si>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</si>
  <si>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</si>
  <si>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</si>
  <si>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</si>
  <si>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</si>
  <si>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</si>
  <si>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</si>
  <si>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</si>
  <si>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</si>
  <si>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</si>
  <si>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</si>
  <si>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</si>
  <si>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</si>
  <si>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</si>
  <si>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</si>
  <si>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</si>
  <si>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</si>
  <si>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</si>
  <si>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</si>
  <si>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</si>
  <si>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</si>
  <si>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</si>
  <si>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</si>
  <si>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</si>
  <si>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</si>
  <si>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</si>
  <si>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</si>
  <si>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</si>
  <si>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</si>
  <si>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</si>
  <si>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</si>
  <si>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</si>
  <si>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</si>
  <si>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</si>
  <si>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</si>
  <si>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</si>
  <si>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</si>
  <si>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</si>
  <si>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</si>
  <si>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</si>
  <si>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</si>
  <si>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</si>
  <si>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</si>
  <si>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</si>
  <si>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</si>
  <si>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</si>
  <si>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</si>
  <si>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</si>
  <si>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</si>
  <si>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</si>
  <si>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</si>
  <si>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</si>
  <si>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</si>
  <si>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</si>
  <si>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</si>
  <si>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</si>
  <si>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</si>
  <si>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</si>
  <si>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</si>
  <si>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</si>
  <si>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</si>
  <si>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</si>
  <si>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</si>
  <si>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</si>
  <si>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</si>
  <si>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</si>
  <si>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</si>
  <si>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</si>
  <si>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</si>
  <si>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</si>
  <si>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</si>
  <si>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</si>
  <si>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</si>
  <si>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</si>
  <si>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</si>
  <si>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</si>
  <si>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</si>
  <si>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</si>
  <si>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</si>
  <si>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</si>
  <si>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</si>
  <si>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</si>
  <si>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</si>
  <si>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</si>
  <si>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</si>
  <si>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</si>
  <si>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</si>
  <si>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</si>
  <si>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</si>
  <si>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</si>
  <si>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</si>
  <si>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</si>
  <si>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</si>
  <si>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</si>
  <si>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</si>
  <si>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</si>
  <si>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</si>
  <si>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</si>
  <si>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</si>
  <si>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</si>
  <si>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</si>
  <si>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</si>
  <si>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</si>
  <si>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</si>
  <si>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</si>
  <si>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</si>
  <si>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</si>
  <si>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</si>
  <si>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</si>
  <si>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</si>
  <si>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</si>
  <si>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</si>
  <si>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</si>
  <si>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</si>
  <si>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</si>
  <si>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</si>
  <si>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</si>
  <si>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</si>
  <si>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</si>
  <si>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</si>
  <si>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</si>
  <si>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</si>
  <si>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</si>
  <si>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</si>
  <si>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</si>
  <si>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</si>
  <si>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</si>
  <si>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</si>
  <si>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</si>
  <si>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</si>
  <si>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</si>
  <si>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</si>
  <si>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</si>
  <si>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</si>
  <si>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</si>
  <si>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</si>
  <si>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</si>
  <si>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</si>
  <si>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</si>
  <si>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</si>
  <si>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</si>
  <si>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</si>
  <si>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</si>
  <si>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</si>
  <si>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</si>
  <si>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</si>
  <si>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</si>
  <si>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</si>
  <si>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</si>
  <si>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</si>
  <si>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</si>
  <si>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</si>
  <si>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</si>
  <si>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</si>
  <si>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</si>
  <si>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</si>
  <si>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</si>
  <si>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</si>
  <si>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</si>
  <si>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</si>
  <si>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</si>
  <si>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</si>
  <si>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</si>
  <si>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</si>
  <si>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</si>
  <si>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</si>
  <si>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</si>
  <si>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</si>
  <si>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</si>
  <si>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</si>
  <si>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</si>
  <si>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</si>
  <si>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</si>
  <si>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</si>
  <si>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</si>
  <si>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</si>
  <si>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</si>
  <si>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</si>
  <si>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</si>
  <si>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</si>
  <si>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</si>
  <si>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</si>
  <si>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</si>
  <si>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</si>
  <si>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</si>
  <si>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</si>
  <si>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</si>
  <si>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</si>
  <si>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</si>
  <si>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</si>
  <si>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</si>
  <si>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</si>
  <si>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</si>
  <si>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</si>
  <si>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</si>
  <si>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</si>
  <si>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</si>
  <si>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</si>
  <si>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</si>
  <si>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</si>
  <si>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</si>
  <si>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</si>
  <si>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</si>
  <si>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</si>
  <si>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</si>
  <si>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</si>
  <si>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</si>
  <si>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</si>
  <si>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</si>
  <si>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</si>
  <si>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</si>
  <si>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</si>
  <si>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</si>
  <si>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</si>
  <si>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</si>
  <si>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</si>
  <si>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</si>
  <si>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</si>
  <si>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</si>
  <si>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</si>
  <si>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</si>
  <si>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</si>
  <si>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</si>
  <si>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</si>
  <si>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</si>
  <si>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</si>
  <si>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</si>
  <si>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</si>
  <si>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</si>
  <si>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</si>
  <si>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</si>
  <si>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</si>
  <si>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</si>
  <si>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</si>
  <si>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</si>
  <si>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</si>
  <si>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</si>
  <si>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</si>
  <si>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</si>
  <si>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</si>
  <si>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</si>
  <si>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</si>
  <si>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</si>
  <si>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</si>
  <si>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</si>
  <si>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</si>
  <si>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</si>
  <si>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</si>
  <si>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</si>
  <si>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</si>
  <si>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</si>
  <si>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</si>
  <si>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</si>
  <si>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</si>
  <si>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</si>
  <si>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</si>
  <si>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</si>
  <si>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</si>
  <si>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</si>
  <si>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</si>
  <si>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</si>
  <si>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</si>
  <si>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</si>
  <si>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</si>
  <si>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</si>
  <si>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</si>
  <si>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</si>
  <si>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</si>
  <si>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</si>
  <si>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</si>
  <si>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</si>
  <si>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</si>
  <si>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</si>
  <si>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</si>
  <si>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</si>
  <si>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</si>
  <si>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</si>
  <si>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</si>
  <si>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</si>
  <si>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</si>
  <si>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</si>
  <si>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</si>
  <si>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</si>
  <si>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</si>
  <si>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</si>
  <si>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</si>
  <si>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</si>
  <si>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</si>
  <si>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</si>
  <si>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</si>
  <si>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</si>
  <si>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</si>
  <si>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</si>
  <si>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</si>
  <si>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</si>
  <si>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</si>
  <si>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</si>
  <si>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</si>
  <si>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</si>
  <si>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</si>
  <si>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</si>
  <si>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</si>
  <si>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</si>
  <si>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</si>
  <si>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</si>
  <si>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</si>
  <si>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</si>
  <si>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</si>
  <si>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</si>
  <si>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</si>
  <si>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</si>
  <si>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</si>
  <si>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</si>
  <si>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</si>
  <si>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</si>
  <si>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</si>
  <si>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</si>
  <si>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</si>
  <si>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</si>
  <si>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</si>
  <si>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</si>
  <si>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</si>
  <si>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</si>
  <si>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</si>
  <si>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</si>
  <si>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</si>
  <si>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</si>
  <si>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</si>
  <si>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</si>
  <si>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</si>
  <si>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</si>
  <si>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</si>
  <si>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</si>
  <si>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</si>
  <si>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</si>
  <si>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</si>
  <si>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</si>
  <si>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</si>
  <si>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</si>
  <si>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</si>
  <si>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</si>
  <si>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</si>
  <si>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</si>
  <si>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</si>
  <si>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</si>
  <si>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</si>
  <si>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</si>
  <si>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</si>
  <si>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</si>
  <si>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</si>
  <si>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</si>
  <si>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</si>
  <si>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</si>
  <si>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</si>
  <si>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</si>
  <si>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</si>
  <si>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</si>
  <si>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</si>
  <si>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</si>
  <si>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</si>
  <si>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</si>
  <si>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</si>
  <si>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</si>
  <si>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</si>
  <si>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</si>
  <si>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</si>
  <si>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</si>
  <si>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</si>
  <si>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</si>
  <si>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</si>
  <si>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</si>
  <si>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</si>
  <si>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</si>
  <si>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</si>
  <si>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</si>
  <si>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</si>
  <si>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</si>
  <si>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</si>
  <si>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</si>
  <si>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</si>
  <si>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</si>
  <si>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</si>
  <si>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</si>
  <si>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</si>
  <si>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</si>
  <si>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</si>
  <si>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</si>
  <si>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</si>
  <si>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</si>
  <si>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</si>
  <si>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</si>
  <si>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</si>
  <si>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</si>
  <si>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</si>
  <si>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</si>
  <si>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</si>
  <si>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</si>
  <si>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</si>
  <si>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</si>
  <si>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</si>
  <si>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</si>
  <si>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</si>
  <si>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</si>
  <si>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</si>
  <si>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</si>
  <si>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</si>
  <si>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</si>
  <si>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</si>
  <si>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</si>
  <si>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</si>
  <si>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</si>
  <si>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</si>
  <si>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</si>
  <si>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</si>
  <si>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</si>
  <si>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</si>
  <si>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</si>
  <si>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</si>
  <si>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</si>
  <si>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</si>
  <si>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</si>
  <si>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</si>
  <si>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</si>
  <si>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</si>
  <si>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</si>
  <si>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</si>
  <si>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</si>
  <si>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</si>
  <si>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</si>
  <si>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</si>
  <si>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</si>
  <si>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</si>
  <si>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</si>
  <si>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</si>
  <si>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</si>
  <si>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</si>
  <si>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</si>
  <si>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</si>
  <si>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</si>
  <si>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</si>
  <si>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</si>
  <si>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</si>
  <si>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</si>
  <si>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</si>
  <si>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</si>
  <si>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</si>
  <si>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</si>
  <si>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</si>
  <si>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</si>
  <si>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</si>
  <si>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</si>
  <si>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</si>
  <si>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</si>
  <si>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</si>
  <si>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</si>
  <si>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</si>
  <si>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</si>
  <si>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</si>
  <si>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</si>
  <si>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</si>
  <si>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</si>
  <si>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</si>
  <si>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</si>
  <si>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</si>
  <si>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</si>
  <si>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</si>
  <si>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</si>
  <si>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</si>
  <si>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</si>
  <si>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</si>
  <si>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</si>
  <si>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</si>
  <si>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</si>
  <si>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</si>
  <si>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</si>
  <si>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</si>
  <si>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</si>
  <si>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</si>
  <si>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</si>
  <si>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</si>
  <si>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</si>
  <si>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</si>
  <si>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</si>
  <si>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</si>
  <si>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</si>
  <si>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</si>
  <si>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</si>
  <si>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</si>
  <si>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</si>
  <si>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</si>
  <si>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</si>
  <si>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</si>
  <si>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</si>
  <si>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</si>
  <si>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</si>
  <si>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</si>
  <si>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</si>
  <si>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</si>
  <si>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</si>
  <si>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</si>
  <si>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</si>
  <si>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</si>
  <si>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</si>
  <si>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</si>
  <si>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</si>
  <si>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</si>
  <si>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</si>
  <si>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</si>
  <si>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</si>
  <si>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</si>
  <si>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</si>
  <si>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</si>
  <si>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</si>
  <si>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</si>
  <si>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</si>
  <si>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</si>
  <si>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</si>
  <si>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</si>
  <si>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</si>
  <si>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</si>
  <si>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</si>
  <si>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</si>
  <si>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</si>
  <si>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</si>
  <si>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</si>
  <si>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</si>
  <si>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</si>
  <si>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</si>
  <si>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</si>
  <si>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</si>
  <si>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</si>
  <si>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</si>
  <si>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</si>
  <si>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</si>
  <si>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</si>
  <si>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</si>
  <si>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</si>
  <si>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</si>
  <si>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</si>
  <si>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</si>
  <si>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</si>
  <si>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</si>
  <si>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</si>
  <si>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</si>
  <si>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</si>
  <si>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</si>
  <si>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</si>
  <si>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</si>
  <si>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</si>
  <si>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</si>
  <si>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</si>
  <si>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</si>
  <si>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</si>
  <si>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</si>
  <si>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</si>
  <si>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</si>
  <si>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</si>
  <si>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</si>
  <si>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</si>
  <si>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</si>
  <si>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</si>
  <si>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</si>
  <si>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</si>
  <si>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</si>
  <si>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</si>
  <si>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</si>
  <si>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</si>
  <si>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</si>
  <si>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</si>
  <si>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</si>
  <si>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</si>
  <si>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</si>
  <si>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</si>
  <si>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</si>
  <si>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</si>
  <si>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</si>
  <si>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</si>
  <si>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</si>
  <si>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</si>
  <si>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</si>
  <si>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</si>
  <si>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</si>
  <si>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</si>
  <si>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</si>
  <si>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</si>
  <si>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</si>
  <si>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</si>
  <si>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</si>
  <si>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</si>
  <si>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</si>
  <si>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</si>
  <si>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</si>
  <si>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</si>
  <si>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</si>
  <si>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</si>
  <si>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</si>
  <si>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</si>
  <si>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</si>
  <si>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</si>
  <si>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</si>
  <si>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</si>
  <si>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</si>
  <si>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</si>
  <si>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</si>
  <si>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</si>
  <si>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</si>
  <si>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</si>
  <si>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</si>
  <si>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</si>
  <si>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</si>
  <si>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</si>
  <si>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</si>
  <si>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</si>
  <si>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</si>
  <si>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</si>
  <si>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</si>
  <si>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</si>
  <si>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</si>
  <si>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</si>
  <si>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</si>
  <si>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</si>
  <si>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</si>
  <si>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</si>
  <si>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</si>
  <si>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</si>
  <si>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</si>
  <si>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</si>
  <si>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</si>
  <si>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</si>
  <si>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</si>
  <si>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</si>
  <si>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</si>
  <si>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</si>
  <si>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</si>
  <si>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</si>
  <si>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</si>
  <si>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</si>
  <si>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</si>
  <si>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</si>
  <si>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</si>
  <si>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</si>
  <si>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</si>
  <si>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</si>
  <si>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</si>
  <si>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</si>
  <si>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</si>
  <si>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</si>
  <si>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</si>
  <si>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</si>
  <si>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</si>
  <si>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</si>
  <si>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</si>
  <si>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</si>
  <si>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</si>
  <si>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</si>
  <si>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</si>
  <si>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</si>
  <si>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</si>
  <si>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</si>
  <si>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</si>
  <si>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</si>
  <si>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</si>
  <si>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</si>
  <si>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</si>
  <si>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</si>
  <si>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</si>
  <si>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</si>
  <si>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</si>
  <si>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</si>
  <si>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</si>
  <si>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</si>
  <si>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</si>
  <si>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</si>
  <si>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</si>
  <si>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</si>
  <si>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</si>
  <si>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</si>
  <si>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</si>
  <si>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</si>
  <si>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</si>
  <si>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</si>
  <si>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</si>
  <si>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</si>
  <si>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</si>
  <si>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</si>
  <si>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</si>
  <si>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</si>
  <si>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</si>
  <si>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</si>
  <si>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</si>
  <si>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</si>
  <si>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</si>
  <si>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</si>
  <si>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</si>
  <si>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</si>
  <si>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</si>
  <si>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</si>
  <si>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</si>
  <si>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</si>
  <si>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</si>
  <si>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</si>
  <si>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</si>
  <si>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</si>
  <si>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</si>
  <si>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</si>
  <si>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</si>
  <si>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</si>
  <si>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</si>
  <si>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</si>
  <si>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</si>
  <si>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</si>
  <si>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</si>
  <si>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</si>
  <si>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</si>
  <si>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</si>
  <si>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</si>
  <si>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</si>
  <si>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</si>
  <si>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</si>
  <si>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</si>
  <si>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</si>
  <si>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</si>
  <si>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</si>
  <si>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</si>
  <si>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</si>
  <si>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</si>
  <si>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</si>
  <si>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</si>
  <si>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</si>
  <si>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</si>
  <si>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</si>
  <si>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</si>
  <si>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</si>
  <si>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</si>
  <si>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</si>
  <si>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</si>
  <si>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</si>
  <si>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</si>
  <si>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</si>
  <si>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</si>
  <si>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</si>
  <si>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</si>
  <si>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</si>
  <si>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</si>
  <si>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</si>
  <si>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</si>
  <si>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</si>
  <si>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</si>
  <si>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</si>
  <si>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</si>
  <si>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</si>
  <si>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</si>
  <si>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</si>
  <si>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</si>
  <si>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</si>
  <si>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</si>
  <si>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</si>
  <si>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</si>
  <si>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</si>
  <si>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</si>
  <si>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</si>
  <si>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</si>
  <si>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</si>
  <si>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</si>
  <si>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</si>
  <si>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</si>
  <si>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</si>
  <si>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</si>
  <si>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</si>
  <si>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</si>
  <si>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</si>
  <si>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</si>
  <si>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</si>
  <si>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</si>
  <si>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</si>
  <si>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</si>
  <si>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</si>
  <si>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</si>
  <si>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</si>
  <si>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</si>
  <si>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</si>
  <si>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</si>
  <si>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</si>
  <si>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</si>
  <si>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</si>
  <si>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</si>
  <si>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</si>
  <si>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</si>
  <si>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</si>
  <si>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</si>
  <si>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</si>
  <si>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</si>
  <si>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</si>
  <si>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</si>
  <si>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</si>
  <si>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</si>
  <si>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</si>
  <si>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</si>
  <si>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</si>
  <si>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</si>
  <si>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</si>
  <si>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</si>
  <si>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</si>
  <si>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</si>
  <si>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</si>
  <si>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</si>
  <si>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</si>
  <si>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</si>
  <si>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</si>
  <si>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</si>
  <si>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</si>
  <si>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</si>
  <si>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</si>
  <si>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</si>
  <si>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</si>
  <si>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</si>
  <si>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</si>
  <si>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</si>
  <si>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</si>
  <si>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</si>
  <si>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</si>
  <si>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</si>
  <si>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</si>
  <si>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</si>
  <si>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</si>
  <si>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</si>
  <si>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</si>
  <si>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</si>
  <si>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</si>
  <si>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</si>
  <si>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</si>
  <si>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</si>
  <si>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</si>
  <si>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</si>
  <si>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</si>
  <si>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</si>
  <si>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</si>
  <si>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</si>
  <si>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</si>
  <si>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</si>
  <si>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</si>
  <si>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</si>
  <si>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</si>
  <si>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</si>
  <si>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</si>
  <si>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</si>
  <si>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</si>
  <si>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</si>
  <si>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</si>
  <si>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</si>
  <si>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</si>
  <si>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</si>
  <si>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</si>
  <si>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</si>
  <si>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</si>
  <si>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</si>
  <si>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</si>
  <si>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</si>
  <si>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</si>
  <si>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</si>
  <si>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</si>
  <si>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</si>
  <si>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</si>
  <si>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</si>
  <si>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</si>
  <si>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</si>
  <si>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</si>
  <si>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</si>
  <si>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</si>
  <si>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</si>
  <si>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</si>
  <si>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</si>
  <si>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</si>
  <si>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</si>
  <si>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</si>
  <si>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</si>
  <si>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</si>
  <si>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</si>
  <si>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</si>
  <si>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</si>
  <si>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</si>
  <si>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</si>
  <si>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</si>
  <si>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</si>
  <si>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</si>
  <si>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</si>
  <si>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</si>
  <si>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</si>
  <si>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</si>
  <si>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</si>
  <si>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</si>
  <si>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</si>
  <si>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</si>
  <si>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</si>
  <si>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</si>
  <si>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</si>
  <si>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</si>
  <si>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</si>
  <si>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</si>
  <si>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</si>
  <si>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</si>
  <si>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</si>
  <si>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</si>
  <si>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</si>
  <si>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</si>
  <si>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</si>
  <si>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</si>
  <si>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</si>
  <si>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</si>
  <si>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</si>
  <si>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</si>
  <si>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</si>
  <si>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</si>
  <si>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</si>
  <si>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</si>
  <si>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</si>
  <si>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</si>
  <si>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</si>
  <si>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</si>
  <si>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</si>
  <si>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</si>
  <si>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</si>
  <si>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</si>
  <si>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</si>
  <si>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</si>
  <si>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</si>
  <si>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</si>
  <si>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</si>
  <si>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</si>
  <si>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</si>
  <si>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</si>
  <si>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</si>
  <si>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</si>
  <si>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</si>
  <si>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</si>
  <si>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</si>
  <si>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</si>
  <si>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</si>
  <si>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</si>
  <si>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</si>
  <si>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</si>
  <si>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</si>
  <si>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</si>
  <si>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</si>
  <si>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</si>
  <si>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</si>
  <si>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</si>
  <si>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</si>
  <si>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</si>
  <si>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</si>
  <si>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</si>
  <si>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</si>
  <si>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</si>
  <si>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</si>
  <si>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</si>
  <si>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</si>
  <si>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</si>
  <si>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</si>
  <si>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</si>
  <si>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</si>
  <si>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</si>
  <si>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</si>
  <si>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</si>
  <si>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</si>
  <si>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</si>
  <si>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</si>
  <si>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</si>
  <si>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</si>
  <si>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</si>
  <si>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</si>
  <si>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</si>
  <si>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</si>
  <si>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</si>
  <si>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</si>
  <si>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</si>
  <si>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</si>
  <si>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</si>
  <si>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</si>
  <si>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</si>
  <si>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</si>
  <si>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</si>
  <si>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</si>
  <si>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</si>
  <si>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</si>
  <si>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</si>
  <si>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</si>
  <si>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</si>
  <si>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</si>
  <si>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</si>
  <si>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</si>
  <si>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</si>
  <si>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</si>
  <si>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</si>
  <si>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</si>
  <si>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</si>
  <si>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</si>
  <si>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</si>
  <si>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</si>
  <si>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</si>
  <si>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</si>
  <si>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</si>
  <si>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</si>
  <si>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</si>
  <si>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</si>
  <si>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</si>
  <si>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</si>
  <si>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</si>
  <si>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</si>
  <si>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</si>
  <si>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</si>
  <si>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</si>
  <si>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</si>
  <si>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</si>
  <si>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</si>
  <si>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</si>
  <si>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</si>
  <si>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</si>
  <si>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</si>
  <si>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</si>
  <si>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</si>
  <si>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</si>
  <si>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</si>
  <si>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</si>
  <si>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</si>
  <si>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</si>
  <si>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</si>
  <si>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</si>
  <si>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</si>
  <si>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</si>
  <si>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</si>
  <si>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</si>
  <si>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</si>
  <si>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</si>
  <si>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</si>
  <si>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</si>
  <si>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</si>
  <si>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</si>
  <si>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</si>
  <si>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</si>
  <si>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</si>
  <si>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</si>
  <si>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</si>
  <si>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</si>
  <si>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</si>
  <si>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</si>
  <si>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</si>
  <si>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</si>
  <si>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</si>
  <si>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</si>
  <si>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</si>
  <si>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</si>
  <si>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</si>
  <si>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</si>
  <si>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</si>
  <si>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</si>
  <si>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</si>
  <si>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</si>
  <si>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</si>
  <si>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</si>
  <si>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</si>
  <si>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</si>
  <si>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</si>
  <si>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</si>
  <si>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</si>
  <si>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</si>
  <si>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</si>
  <si>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</si>
  <si>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</si>
  <si>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</si>
  <si>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</si>
  <si>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</si>
  <si>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</si>
  <si>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</si>
  <si>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</si>
  <si>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</si>
  <si>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</si>
  <si>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</si>
  <si>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</si>
  <si>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</si>
  <si>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</si>
  <si>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</si>
  <si>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</si>
  <si>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</si>
  <si>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</si>
  <si>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</si>
  <si>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</si>
  <si>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</si>
  <si>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</si>
  <si>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</si>
  <si>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</si>
  <si>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</si>
  <si>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</si>
  <si>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</si>
  <si>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</si>
  <si>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</si>
  <si>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</si>
  <si>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</si>
  <si>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</si>
  <si>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</si>
  <si>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</si>
  <si>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</si>
  <si>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</si>
  <si>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</si>
  <si>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</si>
  <si>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</si>
  <si>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</si>
  <si>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</si>
  <si>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</si>
  <si>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</si>
  <si>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</si>
  <si>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</si>
  <si>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</si>
  <si>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</si>
  <si>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</si>
  <si>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</si>
  <si>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</si>
  <si>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</si>
  <si>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</si>
  <si>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</si>
  <si>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</si>
  <si>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</si>
  <si>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</si>
  <si>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</si>
  <si>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</si>
  <si>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</si>
  <si>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</si>
  <si>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</si>
  <si>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</si>
  <si>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</si>
  <si>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</si>
  <si>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</si>
  <si>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</si>
  <si>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</si>
  <si>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</si>
  <si>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</si>
  <si>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</si>
  <si>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</si>
  <si>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</si>
  <si>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</si>
  <si>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</si>
  <si>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</si>
  <si>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</si>
  <si>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</si>
  <si>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</si>
  <si>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</si>
  <si>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</si>
  <si>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</si>
  <si>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</si>
  <si>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</si>
  <si>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</si>
  <si>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</si>
  <si>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</si>
  <si>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</si>
  <si>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</si>
  <si>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</si>
  <si>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</si>
  <si>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</si>
  <si>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</si>
  <si>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</si>
  <si>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</si>
  <si>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</si>
  <si>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</si>
  <si>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</si>
  <si>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</si>
  <si>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</si>
  <si>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</si>
  <si>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</si>
  <si>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</si>
  <si>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</si>
  <si>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</si>
  <si>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</si>
  <si>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</si>
  <si>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</si>
  <si>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</si>
  <si>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</si>
  <si>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</si>
  <si>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</si>
  <si>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</si>
  <si>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</si>
  <si>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</si>
  <si>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</si>
  <si>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</si>
  <si>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</si>
  <si>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</si>
  <si>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</si>
  <si>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</si>
  <si>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</si>
  <si>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</si>
  <si>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</si>
  <si>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</si>
  <si>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</si>
  <si>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</si>
  <si>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</si>
  <si>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</si>
  <si>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</si>
  <si>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</si>
  <si>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</si>
  <si>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</si>
  <si>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</si>
  <si>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</si>
  <si>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</si>
  <si>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</si>
  <si>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</si>
  <si>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</si>
  <si>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</si>
  <si>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</si>
  <si>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</si>
  <si>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</si>
  <si>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</si>
  <si>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</si>
  <si>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</si>
  <si>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</si>
  <si>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</si>
  <si>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</si>
  <si>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</si>
  <si>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</si>
  <si>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</si>
  <si>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</si>
  <si>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</si>
  <si>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</si>
  <si>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</si>
  <si>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</si>
  <si>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</si>
  <si>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</si>
  <si>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</si>
  <si>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</si>
  <si>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</si>
  <si>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</si>
  <si>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</si>
  <si>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</si>
  <si>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</si>
  <si>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</si>
  <si>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</si>
  <si>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</si>
  <si>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</si>
  <si>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</si>
  <si>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</si>
  <si>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</si>
  <si>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</si>
  <si>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</si>
  <si>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</si>
  <si>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</si>
  <si>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</si>
  <si>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</si>
  <si>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</si>
  <si>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</si>
  <si>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</si>
  <si>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</si>
  <si>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</si>
  <si>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</si>
  <si>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</si>
  <si>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</si>
  <si>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</si>
  <si>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</si>
  <si>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</si>
  <si>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</si>
  <si>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</si>
  <si>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</si>
  <si>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</si>
  <si>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</si>
  <si>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</si>
  <si>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</si>
  <si>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</si>
  <si>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</si>
  <si>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</si>
  <si>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</si>
  <si>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</si>
  <si>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</si>
  <si>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</si>
  <si>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</si>
  <si>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</si>
  <si>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</si>
  <si>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</si>
  <si>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</si>
  <si>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</si>
  <si>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</si>
  <si>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</si>
  <si>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</si>
  <si>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</si>
  <si>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</si>
  <si>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</si>
  <si>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</si>
  <si>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</si>
  <si>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</si>
  <si>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</si>
  <si>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</si>
  <si>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</si>
  <si>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</si>
  <si>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</si>
  <si>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</si>
  <si>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</si>
  <si>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</si>
  <si>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</si>
  <si>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</si>
  <si>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</si>
  <si>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</si>
  <si>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</si>
  <si>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</si>
  <si>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</si>
  <si>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</si>
  <si>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</si>
  <si>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</si>
  <si>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</si>
  <si>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</si>
  <si>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</si>
  <si>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</si>
  <si>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</si>
  <si>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</si>
  <si>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</si>
  <si>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</si>
  <si>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</si>
  <si>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</si>
  <si>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</si>
  <si>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</si>
  <si>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</si>
  <si>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</si>
  <si>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</si>
  <si>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</si>
  <si>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</si>
  <si>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</si>
  <si>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</si>
  <si>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</si>
  <si>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</si>
  <si>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</si>
  <si>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</si>
  <si>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</si>
  <si>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</si>
  <si>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</si>
  <si>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</si>
  <si>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</si>
  <si>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</si>
  <si>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</si>
  <si>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</si>
  <si>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</si>
  <si>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</si>
  <si>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</si>
  <si>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</si>
  <si>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</si>
  <si>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</si>
  <si>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</si>
  <si>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</si>
  <si>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</si>
  <si>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</si>
  <si>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</si>
  <si>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</si>
  <si>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</si>
  <si>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</si>
  <si>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</si>
  <si>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</si>
  <si>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</si>
  <si>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</si>
  <si>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</si>
  <si>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</si>
  <si>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</si>
  <si>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</si>
  <si>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</si>
  <si>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</si>
  <si>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</si>
  <si>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</si>
  <si>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</si>
  <si>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</si>
  <si>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</si>
  <si>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</si>
  <si>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</si>
  <si>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</si>
  <si>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</si>
  <si>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</si>
  <si>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</si>
  <si>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</si>
  <si>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</si>
  <si>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</si>
  <si>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</si>
  <si>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</si>
  <si>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</si>
  <si>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</si>
  <si>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</si>
  <si>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</si>
  <si>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</si>
  <si>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</si>
  <si>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</si>
  <si>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</si>
  <si>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</si>
  <si>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</si>
  <si>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</si>
  <si>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</si>
  <si>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</si>
  <si>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</si>
  <si>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</si>
  <si>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</si>
  <si>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</si>
  <si>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</si>
  <si>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</si>
  <si>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</si>
  <si>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</si>
  <si>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</si>
  <si>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</si>
  <si>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</si>
  <si>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</si>
  <si>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</si>
  <si>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</si>
  <si>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</si>
  <si>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</si>
  <si>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</si>
  <si>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</si>
  <si>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</si>
  <si>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</si>
  <si>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</si>
  <si>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</si>
  <si>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</si>
  <si>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</si>
  <si>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</si>
  <si>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</si>
  <si>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</si>
  <si>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</si>
  <si>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</si>
  <si>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</si>
  <si>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</si>
  <si>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</si>
  <si>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</si>
  <si>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</si>
  <si>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</si>
  <si>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</si>
  <si>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</si>
  <si>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</si>
  <si>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</si>
  <si>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</si>
  <si>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</si>
  <si>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</si>
  <si>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</si>
  <si>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</si>
  <si>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</si>
  <si>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</si>
  <si>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</si>
  <si>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</si>
  <si>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</si>
  <si>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</si>
  <si>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</si>
  <si>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</si>
  <si>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</si>
  <si>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</si>
  <si>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</si>
  <si>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</si>
  <si>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</si>
  <si>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</si>
  <si>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</si>
  <si>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</si>
  <si>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</si>
  <si>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</si>
  <si>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</si>
  <si>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</si>
  <si>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</si>
  <si>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</si>
  <si>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</si>
  <si>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</si>
  <si>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</si>
  <si>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</si>
  <si>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</si>
  <si>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</si>
  <si>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</si>
  <si>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</si>
  <si>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</si>
  <si>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</si>
  <si>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</si>
  <si>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</si>
  <si>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</si>
  <si>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</si>
  <si>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</si>
  <si>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</si>
  <si>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</si>
  <si>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</si>
  <si>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</si>
  <si>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</si>
  <si>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</si>
  <si>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</si>
  <si>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</si>
  <si>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</si>
  <si>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</si>
  <si>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</si>
  <si>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</si>
  <si>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</si>
  <si>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</si>
  <si>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</si>
  <si>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</si>
  <si>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</si>
  <si>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</si>
  <si>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</si>
  <si>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</si>
  <si>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</si>
  <si>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</si>
  <si>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</si>
  <si>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</si>
  <si>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</si>
  <si>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</si>
  <si>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</si>
  <si>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</si>
  <si>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</si>
  <si>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</si>
  <si>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</si>
  <si>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</si>
  <si>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</si>
  <si>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</si>
  <si>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</si>
  <si>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</si>
  <si>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</si>
  <si>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</si>
  <si>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</si>
  <si>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</si>
  <si>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</si>
  <si>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</si>
  <si>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</si>
  <si>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</si>
  <si>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</si>
  <si>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</si>
  <si>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</si>
  <si>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</si>
  <si>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</si>
  <si>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</si>
  <si>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</si>
  <si>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</si>
  <si>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</si>
  <si>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</si>
  <si>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</si>
  <si>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</si>
  <si>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</si>
  <si>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</si>
  <si>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</si>
  <si>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</si>
  <si>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</si>
  <si>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</si>
  <si>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</si>
  <si>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</si>
  <si>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</si>
  <si>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</si>
  <si>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</si>
  <si>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</si>
  <si>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</si>
  <si>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</si>
  <si>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</si>
  <si>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</si>
  <si>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</si>
  <si>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</si>
  <si>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</si>
  <si>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</si>
  <si>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</si>
  <si>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</si>
  <si>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</si>
  <si>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</si>
  <si>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</si>
  <si>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</si>
  <si>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</si>
  <si>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</si>
  <si>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</si>
  <si>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</si>
  <si>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</si>
  <si>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</si>
  <si>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</si>
  <si>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</si>
  <si>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</si>
  <si>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</si>
  <si>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</si>
  <si>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</si>
  <si>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</si>
  <si>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</si>
  <si>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</si>
  <si>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</si>
  <si>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</si>
  <si>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</si>
  <si>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</si>
  <si>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</si>
  <si>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</si>
  <si>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</si>
  <si>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</si>
  <si>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</si>
  <si>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</si>
  <si>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</si>
  <si>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</si>
  <si>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</si>
  <si>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</si>
  <si>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</si>
  <si>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</si>
  <si>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</si>
  <si>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</si>
  <si>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</si>
  <si>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</si>
  <si>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</si>
  <si>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</si>
  <si>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</si>
  <si>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</si>
  <si>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</si>
  <si>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</si>
  <si>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</si>
  <si>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</si>
  <si>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</si>
  <si>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</si>
  <si>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</si>
  <si>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</si>
  <si>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</si>
  <si>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</si>
  <si>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</si>
  <si>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</si>
  <si>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</si>
  <si>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</si>
  <si>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</si>
  <si>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</si>
  <si>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</si>
  <si>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</si>
  <si>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</si>
  <si>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</si>
  <si>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</si>
  <si>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</si>
  <si>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</si>
  <si>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</si>
  <si>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</si>
  <si>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</si>
  <si>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</si>
  <si>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</si>
  <si>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</si>
  <si>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</si>
  <si>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</si>
  <si>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</si>
  <si>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</si>
  <si>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</si>
  <si>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</si>
  <si>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</si>
  <si>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</si>
  <si>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</si>
  <si>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</si>
  <si>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</si>
  <si>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</si>
  <si>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</si>
  <si>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</si>
  <si>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</si>
  <si>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</si>
  <si>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</si>
  <si>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</si>
  <si>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</si>
  <si>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</si>
  <si>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</si>
  <si>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</si>
  <si>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</si>
  <si>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</si>
  <si>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</si>
  <si>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</si>
  <si>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</si>
  <si>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</si>
  <si>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</si>
  <si>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</si>
  <si>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</si>
  <si>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</si>
  <si>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</si>
  <si>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</si>
  <si>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</si>
  <si>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</si>
  <si>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</si>
  <si>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</si>
  <si>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</si>
  <si>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</si>
  <si>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</si>
  <si>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</si>
  <si>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</si>
  <si>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</si>
  <si>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</si>
  <si>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</si>
  <si>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</si>
  <si>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</si>
  <si>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</si>
  <si>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</si>
  <si>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</si>
  <si>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</si>
  <si>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</si>
  <si>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</si>
  <si>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</si>
  <si>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</si>
  <si>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</si>
  <si>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</si>
  <si>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</si>
  <si>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</si>
  <si>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</si>
  <si>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</si>
  <si>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</si>
  <si>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</si>
  <si>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</si>
  <si>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</si>
  <si>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</si>
  <si>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</si>
  <si>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</si>
  <si>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</si>
  <si>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</si>
  <si>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</si>
  <si>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</si>
  <si>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</si>
  <si>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</si>
  <si>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</si>
  <si>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</si>
  <si>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</si>
  <si>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</si>
  <si>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</si>
  <si>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</si>
  <si>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</si>
  <si>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</si>
  <si>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</si>
  <si>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</si>
  <si>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</si>
  <si>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</si>
  <si>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</si>
  <si>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</si>
  <si>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</si>
  <si>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</si>
  <si>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</si>
  <si>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</si>
  <si>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</si>
  <si>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</si>
  <si>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</si>
  <si>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</si>
  <si>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</si>
  <si>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</si>
  <si>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</si>
  <si>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</si>
  <si>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</si>
  <si>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</si>
  <si>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</si>
  <si>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</si>
  <si>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</si>
  <si>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</si>
  <si>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</si>
  <si>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</si>
  <si>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</si>
  <si>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</si>
  <si>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</si>
  <si>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</si>
  <si>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</si>
  <si>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</si>
  <si>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</si>
  <si>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</si>
  <si>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</si>
  <si>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</si>
  <si>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</si>
  <si>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</si>
  <si>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</si>
  <si>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</si>
  <si>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</si>
  <si>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</si>
  <si>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</si>
  <si>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</si>
  <si>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</si>
  <si>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</si>
  <si>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</si>
  <si>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</si>
  <si>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</si>
  <si>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</si>
  <si>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</si>
  <si>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</si>
  <si>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</si>
  <si>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</si>
  <si>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</si>
  <si>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</si>
  <si>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</si>
  <si>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</si>
  <si>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</si>
  <si>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</si>
  <si>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</si>
  <si>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</si>
  <si>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</si>
  <si>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</si>
  <si>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</si>
  <si>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</si>
  <si>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</si>
  <si>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</si>
  <si>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</si>
  <si>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</si>
  <si>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</si>
  <si>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</si>
  <si>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</si>
  <si>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</si>
  <si>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</si>
  <si>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</si>
  <si>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</si>
  <si>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</si>
  <si>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</si>
  <si>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</si>
  <si>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</si>
  <si>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</si>
  <si>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</si>
  <si>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</si>
  <si>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</si>
  <si>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</si>
  <si>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</si>
  <si>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</si>
  <si>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</si>
  <si>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</si>
  <si>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</si>
  <si>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</si>
  <si>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</si>
  <si>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</si>
  <si>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</si>
  <si>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</si>
  <si>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</si>
  <si>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</si>
  <si>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</si>
  <si>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</si>
  <si>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</si>
  <si>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</si>
  <si>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</si>
  <si>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</si>
  <si>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</si>
  <si>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</si>
  <si>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</si>
  <si>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</si>
  <si>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</si>
  <si>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</si>
  <si>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</si>
  <si>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</si>
  <si>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</si>
  <si>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</si>
  <si>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</si>
  <si>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</si>
  <si>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</si>
  <si>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</si>
  <si>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</si>
  <si>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</si>
  <si>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</si>
  <si>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</si>
  <si>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</si>
  <si>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</si>
  <si>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</si>
  <si>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</si>
  <si>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</si>
  <si>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</si>
  <si>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</si>
  <si>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</si>
  <si>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</si>
  <si>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</si>
  <si>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</si>
  <si>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</si>
  <si>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</si>
  <si>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</si>
  <si>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</si>
  <si>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</si>
  <si>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</si>
  <si>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</si>
  <si>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</si>
  <si>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</si>
  <si>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</si>
  <si>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</si>
  <si>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</si>
  <si>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</si>
  <si>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</si>
  <si>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</si>
  <si>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</si>
  <si>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</si>
  <si>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</si>
  <si>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</si>
  <si>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</si>
  <si>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</si>
  <si>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</si>
  <si>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</si>
  <si>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</si>
  <si>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</si>
  <si>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</si>
  <si>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</si>
  <si>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</si>
  <si>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</si>
  <si>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</si>
  <si>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</si>
  <si>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</si>
  <si>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</si>
  <si>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</si>
  <si>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</si>
  <si>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</si>
  <si>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</si>
  <si>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</si>
  <si>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</si>
  <si>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</si>
  <si>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</si>
  <si>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</si>
  <si>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</si>
  <si>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</si>
  <si>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</si>
  <si>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</si>
  <si>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</si>
  <si>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</si>
  <si>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</si>
  <si>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</si>
  <si>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</si>
  <si>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</si>
  <si>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</si>
  <si>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</si>
  <si>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</si>
  <si>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</si>
  <si>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</si>
  <si>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</si>
  <si>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</si>
  <si>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</si>
  <si>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</si>
  <si>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</si>
  <si>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</si>
  <si>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</si>
  <si>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</si>
  <si>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</si>
  <si>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</si>
  <si>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</si>
  <si>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</si>
  <si>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</si>
  <si>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</si>
  <si>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</si>
  <si>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</si>
  <si>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</si>
  <si>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</si>
  <si>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</si>
  <si>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</si>
  <si>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</si>
  <si>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</si>
  <si>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</si>
  <si>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</si>
  <si>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</si>
  <si>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</si>
  <si>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</si>
  <si>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</si>
  <si>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</si>
  <si>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</si>
  <si>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</si>
  <si>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</si>
  <si>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</si>
  <si>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</si>
  <si>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</si>
  <si>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</si>
  <si>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</si>
  <si>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</si>
  <si>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</si>
  <si>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</si>
  <si>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</si>
  <si>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</si>
  <si>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</si>
  <si>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</si>
  <si>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</si>
  <si>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</si>
  <si>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</si>
  <si>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</si>
  <si>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</si>
  <si>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</si>
  <si>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</si>
  <si>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</si>
  <si>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</si>
  <si>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</si>
  <si>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</si>
  <si>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</si>
  <si>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</si>
  <si>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</si>
  <si>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</si>
  <si>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</si>
  <si>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</si>
  <si>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</si>
  <si>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</si>
  <si>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</si>
  <si>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</si>
  <si>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</si>
  <si>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</si>
  <si>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</si>
  <si>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</si>
  <si>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</si>
  <si>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</si>
  <si>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</si>
  <si>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</si>
  <si>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</si>
  <si>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</si>
  <si>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</si>
  <si>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</si>
  <si>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</si>
  <si>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</si>
  <si>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</si>
  <si>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</si>
  <si>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</si>
  <si>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</si>
  <si>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</si>
  <si>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</si>
  <si>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</si>
  <si>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</si>
  <si>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</si>
  <si>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</si>
  <si>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</si>
  <si>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</si>
  <si>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</si>
  <si>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</si>
  <si>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</si>
  <si>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</si>
  <si>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</si>
  <si>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</si>
  <si>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</si>
  <si>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</si>
  <si>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</si>
  <si>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</si>
  <si>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</si>
  <si>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</si>
  <si>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</si>
  <si>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</si>
  <si>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</si>
  <si>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</si>
  <si>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</si>
  <si>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</si>
  <si>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</si>
  <si>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</si>
  <si>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</si>
  <si>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</si>
  <si>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</si>
  <si>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</si>
  <si>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</si>
  <si>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</si>
  <si>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</si>
  <si>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</si>
  <si>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</si>
  <si>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</si>
  <si>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</si>
  <si>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</si>
  <si>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</si>
  <si>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</si>
  <si>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</si>
  <si>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</si>
  <si>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</si>
  <si>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</si>
  <si>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</si>
  <si>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</si>
  <si>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</si>
  <si>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</si>
  <si>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</si>
  <si>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</si>
  <si>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</si>
  <si>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</si>
  <si>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</si>
  <si>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</si>
  <si>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</si>
  <si>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</si>
  <si>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</si>
  <si>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</si>
  <si>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</si>
  <si>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</si>
  <si>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</si>
  <si>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</si>
  <si>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</si>
  <si>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</si>
  <si>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</si>
  <si>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</si>
  <si>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</si>
  <si>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</si>
  <si>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</si>
  <si>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</si>
  <si>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</si>
  <si>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</si>
  <si>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</si>
  <si>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</si>
  <si>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</si>
  <si>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</si>
  <si>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</si>
  <si>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</si>
  <si>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</si>
  <si>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</si>
  <si>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</si>
  <si>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</si>
  <si>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</si>
  <si>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</si>
  <si>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</si>
  <si>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</si>
  <si>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</si>
  <si>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</si>
  <si>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</si>
  <si>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</si>
  <si>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</si>
  <si>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</si>
  <si>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</si>
  <si>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</si>
  <si>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</si>
  <si>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</si>
  <si>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</si>
  <si>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</si>
  <si>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</si>
  <si>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</si>
  <si>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</si>
  <si>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</si>
  <si>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</si>
  <si>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</si>
  <si>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</si>
  <si>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</si>
  <si>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</si>
  <si>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</si>
  <si>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</si>
  <si>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</si>
  <si>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</si>
  <si>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</si>
  <si>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</si>
  <si>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</si>
  <si>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</si>
  <si>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</si>
  <si>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</si>
  <si>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</si>
  <si>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</si>
  <si>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</si>
  <si>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</si>
  <si>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</si>
  <si>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</si>
  <si>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</si>
  <si>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</si>
  <si>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</si>
  <si>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</si>
  <si>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</si>
  <si>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</si>
  <si>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</si>
  <si>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</si>
  <si>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</si>
  <si>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</si>
  <si>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</si>
  <si>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</si>
  <si>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</si>
  <si>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</si>
  <si>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</si>
  <si>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</si>
  <si>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</si>
  <si>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</si>
  <si>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</si>
  <si>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</si>
  <si>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</si>
  <si>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</si>
  <si>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</si>
  <si>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</si>
  <si>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</si>
  <si>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</si>
  <si>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</si>
  <si>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</si>
  <si>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</si>
  <si>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</si>
  <si>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</si>
  <si>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</si>
  <si>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</si>
  <si>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</si>
  <si>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</si>
  <si>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</si>
  <si>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</si>
  <si>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</si>
  <si>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</si>
  <si>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</si>
  <si>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</si>
  <si>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</si>
  <si>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</si>
  <si>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</si>
  <si>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</si>
  <si>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</si>
  <si>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</si>
  <si>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</si>
  <si>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</si>
  <si>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</si>
  <si>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</si>
  <si>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</si>
  <si>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</si>
  <si>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</si>
  <si>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</si>
  <si>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</si>
  <si>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</si>
  <si>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</si>
  <si>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</si>
  <si>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</si>
  <si>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</si>
  <si>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</si>
  <si>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</si>
  <si>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</si>
  <si>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</si>
  <si>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</si>
  <si>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</si>
  <si>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</si>
  <si>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</si>
  <si>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</si>
  <si>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</si>
  <si>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</si>
  <si>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</si>
  <si>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</si>
  <si>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</si>
  <si>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</si>
  <si>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</si>
  <si>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</si>
  <si>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</si>
  <si>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</si>
  <si>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</si>
  <si>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</si>
  <si>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</si>
  <si>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</si>
  <si>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</si>
  <si>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</si>
  <si>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</si>
  <si>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</si>
  <si>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</si>
  <si>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</si>
  <si>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</si>
  <si>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</si>
  <si>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</si>
  <si>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</si>
  <si>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</si>
  <si>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</si>
  <si>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</si>
  <si>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</si>
  <si>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</si>
  <si>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</si>
  <si>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</si>
  <si>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</si>
  <si>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</si>
  <si>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</si>
  <si>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</si>
  <si>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</si>
  <si>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</si>
  <si>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</si>
  <si>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</si>
  <si>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</si>
  <si>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</si>
  <si>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</si>
  <si>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</si>
  <si>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</si>
  <si>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</si>
  <si>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</si>
  <si>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</si>
  <si>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</si>
  <si>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</si>
  <si>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</si>
  <si>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</si>
  <si>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</si>
  <si>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</si>
  <si>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</si>
  <si>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</si>
  <si>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</si>
  <si>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</si>
  <si>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</si>
  <si>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</si>
  <si>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</si>
  <si>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</si>
  <si>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</si>
  <si>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</si>
  <si>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</si>
  <si>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</si>
  <si>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</si>
  <si>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</si>
  <si>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</si>
  <si>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</si>
  <si>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</si>
  <si>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</si>
  <si>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</si>
  <si>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</si>
  <si>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</si>
  <si>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</si>
  <si>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</si>
  <si>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</si>
  <si>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</si>
  <si>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</si>
  <si>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</si>
  <si>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</si>
  <si>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</si>
  <si>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</si>
  <si>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</si>
  <si>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</si>
  <si>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</si>
  <si>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</si>
  <si>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</si>
  <si>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</si>
  <si>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</si>
  <si>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</si>
  <si>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</si>
  <si>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</si>
  <si>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</si>
  <si>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</si>
  <si>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</si>
  <si>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</si>
  <si>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</si>
  <si>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</si>
  <si>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</si>
  <si>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</si>
  <si>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</si>
  <si>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</si>
  <si>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</si>
  <si>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</si>
  <si>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</si>
  <si>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</si>
  <si>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</si>
  <si>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</si>
  <si>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</si>
  <si>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</si>
  <si>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</si>
  <si>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</si>
  <si>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</si>
  <si>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</si>
  <si>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</si>
  <si>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</si>
  <si>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</si>
  <si>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</si>
  <si>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</si>
  <si>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</si>
  <si>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</si>
  <si>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</si>
  <si>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</si>
  <si>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</si>
  <si>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</si>
  <si>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</si>
  <si>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</si>
  <si>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</si>
  <si>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</si>
  <si>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</si>
  <si>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</si>
  <si>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</si>
  <si>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</si>
  <si>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</si>
  <si>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</si>
  <si>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</si>
  <si>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</si>
  <si>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</si>
  <si>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</si>
  <si>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</si>
  <si>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</si>
  <si>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</si>
  <si>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</si>
  <si>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</si>
  <si>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</si>
  <si>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</si>
  <si>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</si>
  <si>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</si>
  <si>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</si>
  <si>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</si>
  <si>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</si>
  <si>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</si>
  <si>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</si>
  <si>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</si>
  <si>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</si>
  <si>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</si>
  <si>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</si>
  <si>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</si>
  <si>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</si>
  <si>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</si>
  <si>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</si>
  <si>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</si>
  <si>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</si>
  <si>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</si>
  <si>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</si>
  <si>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</si>
  <si>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</si>
  <si>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</si>
  <si>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</si>
  <si>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</si>
  <si>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</si>
  <si>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</si>
  <si>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</si>
  <si>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</si>
  <si>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</si>
  <si>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</si>
  <si>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</si>
  <si>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</si>
  <si>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</si>
  <si>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</si>
  <si>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</si>
  <si>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</si>
  <si>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</si>
  <si>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</si>
  <si>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</si>
  <si>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</si>
  <si>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</si>
  <si>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</si>
  <si>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</si>
  <si>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</si>
  <si>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</si>
  <si>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</si>
  <si>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</si>
  <si>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</si>
  <si>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</si>
  <si>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</si>
  <si>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</si>
  <si>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</si>
  <si>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</si>
  <si>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</si>
  <si>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</si>
  <si>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</si>
  <si>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</si>
  <si>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</si>
  <si>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</si>
  <si>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</si>
  <si>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</si>
  <si>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</si>
  <si>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</si>
  <si>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</si>
  <si>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</si>
  <si>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</si>
  <si>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</si>
  <si>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</si>
  <si>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</si>
  <si>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</si>
  <si>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</si>
  <si>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</si>
  <si>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</si>
  <si>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</si>
  <si>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</si>
  <si>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</si>
  <si>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</si>
  <si>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</si>
  <si>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</si>
  <si>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</si>
  <si>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</si>
  <si>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</si>
  <si>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</si>
  <si>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</si>
  <si>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</si>
  <si>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</si>
  <si>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</si>
  <si>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</si>
  <si>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</si>
  <si>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</si>
  <si>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</si>
  <si>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</si>
  <si>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</si>
  <si>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</si>
  <si>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</si>
  <si>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</si>
  <si>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</si>
  <si>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</si>
  <si>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</si>
  <si>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</si>
  <si>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</si>
  <si>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</si>
  <si>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</si>
  <si>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</si>
  <si>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</si>
  <si>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</si>
  <si>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</si>
  <si>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</si>
  <si>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</si>
  <si>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</si>
  <si>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</si>
  <si>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</si>
  <si>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</si>
  <si>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</si>
  <si>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</si>
  <si>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</si>
  <si>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</si>
  <si>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</si>
  <si>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</si>
  <si>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</si>
  <si>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</si>
  <si>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</si>
  <si>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</si>
  <si>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</si>
  <si>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</si>
  <si>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</si>
  <si>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</si>
  <si>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</si>
  <si>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</si>
  <si>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</si>
  <si>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</si>
  <si>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</si>
  <si>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</si>
  <si>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</si>
  <si>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</si>
  <si>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</si>
  <si>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</si>
  <si>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</si>
  <si>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</si>
  <si>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</si>
  <si>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</si>
  <si>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</si>
  <si>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</si>
  <si>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</si>
  <si>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</si>
  <si>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</si>
  <si>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</si>
  <si>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</si>
  <si>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</si>
  <si>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</si>
  <si>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</si>
  <si>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</si>
  <si>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</si>
  <si>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</si>
  <si>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</si>
  <si>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</si>
  <si>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</si>
  <si>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</si>
  <si>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</si>
  <si>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</si>
  <si>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</si>
  <si>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</si>
  <si>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</si>
  <si>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</si>
  <si>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</si>
  <si>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</si>
  <si>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</si>
  <si>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</si>
  <si>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</si>
  <si>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</si>
  <si>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</si>
  <si>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</si>
  <si>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</si>
  <si>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</si>
  <si>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</si>
  <si>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</si>
  <si>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</si>
  <si>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</si>
  <si>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</si>
  <si>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</si>
  <si>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</si>
  <si>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</si>
  <si>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</si>
  <si>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</si>
  <si>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</si>
  <si>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</si>
  <si>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</si>
  <si>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</si>
  <si>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</si>
  <si>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</si>
  <si>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</si>
  <si>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</si>
  <si>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</si>
  <si>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</si>
  <si>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</si>
  <si>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</si>
  <si>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</si>
  <si>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</si>
  <si>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</si>
  <si>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</si>
  <si>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</si>
  <si>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</si>
  <si>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</si>
  <si>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</si>
  <si>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</si>
  <si>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</si>
  <si>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</si>
  <si>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</si>
  <si>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</si>
  <si>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</si>
  <si>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</si>
  <si>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</si>
  <si>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</si>
  <si>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</si>
  <si>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</si>
  <si>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</si>
  <si>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</si>
  <si>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</si>
  <si>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</si>
  <si>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</si>
  <si>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</si>
  <si>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</si>
  <si>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</si>
  <si>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</si>
  <si>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</si>
  <si>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</si>
  <si>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</si>
  <si>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</si>
  <si>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</si>
  <si>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</si>
  <si>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</si>
  <si>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</si>
  <si>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</si>
  <si>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</si>
  <si>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</si>
  <si>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</si>
  <si>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</si>
  <si>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</si>
  <si>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</si>
  <si>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</si>
  <si>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</si>
  <si>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</si>
  <si>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</si>
  <si>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</si>
  <si>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</si>
  <si>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</si>
  <si>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</si>
  <si>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</si>
  <si>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</si>
  <si>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</si>
  <si>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</si>
  <si>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</si>
  <si>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</si>
  <si>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</si>
  <si>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</si>
  <si>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</si>
  <si>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</si>
  <si>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</si>
  <si>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</si>
  <si>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</si>
  <si>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</si>
  <si>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</si>
  <si>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</si>
  <si>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</si>
  <si>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</si>
  <si>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</si>
  <si>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</si>
  <si>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</si>
  <si>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</si>
  <si>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</si>
  <si>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</si>
  <si>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</si>
  <si>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</si>
  <si>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</si>
  <si>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</si>
  <si>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</si>
  <si>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</si>
  <si>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</si>
  <si>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</si>
  <si>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</si>
  <si>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</si>
  <si>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</si>
  <si>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</si>
  <si>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</si>
  <si>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</si>
  <si>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</si>
  <si>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</si>
  <si>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</si>
  <si>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</si>
  <si>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</si>
  <si>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</si>
  <si>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</si>
  <si>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</si>
  <si>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</si>
  <si>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</si>
  <si>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</si>
  <si>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</si>
  <si>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</si>
  <si>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</si>
  <si>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</si>
  <si>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</si>
  <si>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</si>
  <si>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</si>
  <si>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</si>
  <si>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</si>
  <si>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</si>
  <si>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</si>
  <si>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</si>
  <si>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</si>
  <si>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</si>
  <si>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</si>
  <si>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</si>
  <si>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</si>
  <si>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</si>
  <si>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</si>
  <si>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</si>
  <si>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</si>
  <si>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</si>
  <si>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</si>
  <si>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</si>
  <si>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</si>
  <si>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</si>
  <si>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</si>
  <si>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</si>
  <si>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</si>
  <si>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</si>
  <si>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</si>
  <si>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</si>
  <si>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</si>
  <si>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</si>
  <si>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</si>
  <si>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</si>
  <si>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</si>
  <si>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</si>
  <si>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</si>
  <si>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</si>
  <si>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</si>
  <si>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</si>
  <si>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</si>
  <si>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</si>
  <si>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</si>
  <si>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</si>
  <si>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</si>
  <si>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</si>
  <si>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</si>
  <si>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</si>
  <si>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</si>
  <si>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</si>
  <si>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</si>
  <si>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</si>
  <si>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</si>
  <si>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</si>
  <si>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</si>
  <si>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</si>
  <si>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</si>
  <si>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</si>
  <si>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</si>
  <si>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</si>
  <si>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</si>
  <si>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</si>
  <si>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</si>
  <si>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</si>
  <si>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</si>
  <si>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</si>
  <si>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</si>
  <si>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</si>
  <si>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</si>
  <si>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</si>
  <si>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</si>
  <si>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</si>
  <si>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</si>
  <si>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</si>
  <si>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</si>
  <si>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</si>
  <si>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</si>
  <si>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</si>
  <si>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</si>
  <si>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</si>
  <si>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</si>
  <si>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</si>
  <si>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</si>
  <si>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</si>
  <si>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</si>
  <si>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</si>
  <si>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</si>
  <si>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</si>
  <si>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</si>
  <si>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</si>
  <si>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</si>
  <si>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</si>
  <si>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</si>
  <si>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</si>
  <si>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</si>
  <si>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</si>
  <si>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</si>
  <si>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</si>
  <si>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</si>
  <si>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</si>
  <si>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</si>
  <si>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</si>
  <si>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</si>
  <si>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</si>
  <si>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</si>
  <si>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</si>
  <si>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</si>
  <si>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</si>
  <si>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</si>
  <si>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</si>
  <si>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</si>
  <si>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</si>
  <si>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</si>
  <si>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</si>
  <si>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</si>
  <si>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</si>
  <si>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</si>
  <si>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</si>
  <si>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</si>
  <si>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</si>
  <si>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</si>
  <si>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</si>
  <si>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</si>
  <si>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</si>
  <si>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</si>
  <si>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</si>
  <si>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</si>
  <si>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</si>
  <si>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</si>
  <si>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</si>
  <si>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</si>
  <si>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</si>
  <si>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</si>
  <si>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</si>
  <si>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</si>
  <si>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</si>
  <si>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</si>
  <si>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</si>
  <si>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</si>
  <si>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</si>
  <si>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</si>
  <si>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</si>
  <si>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</si>
  <si>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</si>
  <si>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</si>
  <si>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</si>
  <si>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</si>
  <si>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</si>
  <si>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</si>
  <si>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</si>
  <si>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</si>
  <si>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</si>
  <si>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</si>
  <si>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</si>
  <si>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</si>
  <si>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</si>
  <si>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</si>
  <si>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</si>
  <si>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</si>
  <si>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</si>
  <si>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</si>
  <si>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</si>
  <si>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</si>
  <si>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</si>
  <si>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</si>
  <si>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</si>
  <si>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</si>
  <si>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</si>
  <si>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</si>
  <si>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</si>
  <si>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</si>
  <si>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</si>
  <si>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</si>
  <si>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</si>
  <si>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</si>
  <si>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</si>
  <si>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</si>
  <si>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</si>
  <si>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</si>
  <si>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</si>
  <si>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</si>
  <si>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</si>
  <si>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</si>
  <si>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</si>
  <si>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</si>
  <si>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</si>
  <si>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</si>
  <si>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</si>
  <si>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</si>
  <si>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</si>
  <si>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</si>
  <si>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</si>
  <si>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</si>
  <si>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</si>
  <si>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</si>
  <si>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</si>
  <si>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</si>
  <si>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</si>
  <si>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</si>
  <si>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</si>
  <si>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</si>
  <si>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</si>
  <si>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</si>
  <si>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</si>
  <si>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</si>
  <si>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</si>
  <si>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</si>
  <si>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</si>
  <si>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</si>
  <si>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</si>
  <si>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</si>
  <si>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</si>
  <si>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</si>
  <si>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</si>
  <si>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</si>
  <si>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</si>
  <si>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</si>
  <si>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</si>
  <si>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</si>
  <si>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</si>
  <si>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</si>
  <si>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</si>
  <si>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</si>
  <si>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</si>
  <si>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</si>
  <si>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</si>
  <si>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</si>
  <si>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</si>
  <si>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</si>
  <si>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</si>
  <si>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</si>
  <si>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</si>
  <si>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</si>
  <si>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</si>
  <si>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</si>
  <si>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</si>
  <si>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</si>
  <si>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</si>
  <si>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</si>
  <si>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</si>
  <si>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</si>
  <si>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</si>
  <si>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</si>
  <si>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</si>
  <si>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</si>
  <si>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</si>
  <si>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</si>
  <si>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</si>
  <si>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</si>
  <si>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</si>
  <si>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</si>
  <si>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</si>
  <si>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</si>
  <si>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</si>
  <si>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</si>
  <si>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</si>
  <si>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</si>
  <si>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</si>
  <si>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</si>
  <si>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</si>
  <si>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</si>
  <si>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</si>
  <si>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</si>
  <si>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</si>
  <si>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</si>
  <si>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</si>
  <si>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</si>
  <si>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</si>
  <si>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</si>
  <si>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</si>
  <si>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</si>
  <si>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</si>
  <si>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</si>
  <si>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</si>
  <si>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</si>
  <si>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</si>
  <si>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</si>
  <si>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</si>
  <si>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</si>
  <si>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</si>
  <si>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</si>
  <si>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</si>
  <si>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</si>
  <si>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</si>
  <si>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</si>
  <si>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</si>
  <si>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</si>
  <si>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</si>
  <si>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</si>
  <si>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</si>
  <si>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</si>
  <si>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</si>
  <si>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</si>
  <si>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</si>
  <si>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</si>
  <si>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</si>
  <si>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</si>
  <si>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</si>
  <si>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</si>
  <si>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</si>
  <si>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</si>
  <si>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</si>
  <si>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</si>
  <si>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</si>
  <si>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</si>
  <si>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</si>
  <si>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</si>
  <si>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</si>
  <si>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</si>
  <si>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</si>
  <si>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</si>
  <si>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</si>
  <si>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</si>
  <si>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</si>
  <si>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</si>
  <si>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</si>
  <si>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</si>
  <si>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</si>
  <si>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</si>
  <si>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</si>
  <si>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</si>
  <si>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</si>
  <si>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</si>
  <si>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</si>
  <si>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</si>
  <si>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</si>
  <si>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</si>
  <si>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</si>
  <si>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</si>
  <si>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</si>
  <si>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</si>
  <si>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</si>
  <si>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</si>
  <si>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</si>
  <si>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</si>
  <si>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</si>
  <si>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</si>
  <si>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</si>
  <si>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</si>
  <si>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</si>
  <si>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</si>
  <si>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</si>
  <si>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</si>
  <si>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</si>
  <si>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</si>
  <si>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</si>
  <si>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</si>
  <si>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</si>
  <si>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</si>
  <si>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</si>
  <si>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</si>
  <si>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</si>
  <si>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</si>
  <si>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</si>
  <si>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</si>
  <si>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</si>
  <si>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</si>
  <si>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</si>
  <si>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</si>
  <si>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</si>
  <si>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</si>
  <si>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</si>
  <si>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</si>
  <si>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</si>
  <si>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</si>
  <si>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</si>
  <si>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</si>
  <si>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</si>
  <si>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</si>
  <si>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</si>
  <si>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</si>
  <si>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</si>
  <si>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</si>
  <si>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</si>
  <si>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</si>
  <si>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</si>
  <si>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</si>
  <si>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</si>
  <si>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</si>
  <si>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</si>
  <si>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</si>
  <si>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</si>
  <si>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</si>
  <si>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</si>
  <si>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</si>
  <si>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</si>
  <si>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</si>
  <si>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</si>
  <si>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</si>
  <si>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</si>
  <si>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</si>
  <si>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</si>
  <si>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</si>
  <si>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</si>
  <si>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</si>
  <si>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</si>
  <si>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</si>
  <si>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</si>
  <si>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</si>
  <si>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</si>
  <si>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</si>
  <si>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</si>
  <si>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</si>
  <si>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</si>
  <si>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</si>
  <si>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</si>
  <si>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</si>
  <si>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</si>
  <si>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</si>
  <si>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</si>
  <si>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</si>
  <si>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</si>
  <si>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</si>
  <si>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</si>
  <si>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</si>
  <si>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</si>
  <si>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</si>
  <si>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</si>
  <si>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</si>
  <si>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</si>
  <si>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</si>
  <si>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</si>
  <si>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</si>
  <si>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</si>
  <si>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</si>
  <si>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</si>
  <si>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</si>
  <si>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</si>
  <si>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</si>
  <si>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</si>
  <si>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</si>
  <si>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</si>
  <si>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</si>
  <si>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</si>
  <si>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</si>
  <si>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</si>
  <si>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</si>
  <si>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</si>
  <si>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</si>
  <si>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</si>
  <si>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</si>
  <si>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</si>
  <si>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</si>
  <si>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</si>
  <si>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</si>
  <si>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</si>
  <si>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</si>
  <si>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</si>
  <si>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</si>
  <si>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</si>
  <si>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</si>
  <si>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</si>
  <si>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</si>
  <si>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</si>
  <si>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</si>
  <si>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</si>
  <si>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</si>
  <si>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</si>
  <si>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</si>
  <si>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</si>
  <si>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</si>
  <si>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</si>
  <si>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</si>
  <si>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</si>
  <si>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</si>
  <si>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</si>
  <si>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</si>
  <si>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</si>
  <si>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</si>
  <si>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</si>
  <si>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</si>
  <si>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</si>
  <si>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</si>
  <si>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</si>
  <si>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</si>
  <si>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</si>
  <si>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</si>
  <si>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</si>
  <si>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</si>
  <si>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</si>
  <si>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</si>
  <si>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</si>
  <si>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</si>
  <si>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</si>
  <si>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</si>
  <si>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</si>
  <si>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</si>
  <si>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</si>
  <si>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</si>
  <si>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</si>
  <si>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</si>
  <si>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</si>
  <si>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</si>
  <si>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</si>
  <si>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</si>
  <si>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</si>
  <si>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</si>
  <si>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</si>
  <si>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</si>
  <si>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</si>
  <si>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</si>
  <si>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</si>
  <si>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</si>
  <si>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</si>
  <si>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</si>
  <si>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</si>
  <si>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</si>
  <si>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</si>
  <si>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</si>
  <si>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</si>
  <si>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</si>
  <si>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</si>
  <si>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</si>
  <si>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</si>
  <si>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</si>
  <si>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</si>
  <si>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</si>
  <si>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</si>
  <si>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</si>
  <si>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</si>
  <si>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</si>
  <si>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</si>
  <si>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</si>
  <si>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</si>
  <si>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</si>
  <si>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</si>
  <si>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</si>
  <si>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</si>
  <si>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</si>
  <si>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</si>
  <si>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</si>
  <si>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</si>
  <si>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</si>
  <si>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</si>
  <si>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</si>
  <si>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</si>
  <si>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</si>
  <si>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</si>
  <si>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</si>
  <si>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</si>
  <si>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</si>
  <si>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</si>
  <si>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</si>
  <si>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</si>
  <si>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</si>
  <si>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</si>
  <si>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</si>
  <si>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</si>
  <si>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</si>
  <si>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</si>
  <si>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</si>
  <si>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</si>
  <si>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</si>
  <si>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</si>
  <si>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</si>
  <si>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</si>
  <si>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</si>
  <si>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</si>
  <si>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</si>
  <si>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</si>
  <si>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</si>
  <si>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</si>
  <si>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</si>
  <si>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</si>
  <si>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</si>
  <si>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</si>
  <si>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</si>
  <si>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</si>
  <si>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</si>
  <si>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</si>
  <si>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</si>
  <si>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</si>
  <si>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</si>
  <si>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</si>
  <si>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</si>
  <si>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</si>
  <si>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</si>
  <si>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</si>
  <si>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</si>
  <si>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</si>
  <si>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</si>
  <si>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</si>
  <si>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</si>
  <si>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</si>
  <si>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</si>
  <si>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</si>
  <si>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</si>
  <si>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</si>
  <si>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</si>
  <si>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</si>
  <si>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</si>
  <si>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</si>
  <si>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</si>
  <si>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</si>
  <si>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</si>
  <si>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</si>
  <si>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</si>
  <si>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</si>
  <si>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</si>
  <si>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</si>
  <si>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</si>
  <si>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</si>
  <si>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</si>
  <si>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</si>
  <si>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</si>
  <si>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</si>
  <si>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</si>
  <si>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</si>
  <si>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</si>
  <si>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</si>
  <si>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</si>
  <si>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</si>
  <si>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</si>
  <si>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</si>
  <si>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</si>
  <si>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</si>
  <si>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</si>
  <si>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</si>
  <si>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</si>
  <si>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</si>
  <si>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</si>
  <si>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</si>
  <si>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</si>
  <si>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</si>
  <si>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</si>
  <si>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</si>
  <si>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</si>
  <si>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</si>
  <si>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</si>
  <si>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</si>
  <si>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</si>
  <si>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</si>
  <si>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</si>
  <si>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</si>
  <si>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</si>
  <si>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</si>
  <si>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</si>
  <si>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</si>
  <si>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</si>
  <si>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</si>
  <si>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</si>
  <si>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</si>
  <si>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</si>
  <si>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</si>
  <si>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</si>
  <si>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</si>
  <si>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</si>
  <si>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</si>
  <si>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</si>
  <si>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</si>
  <si>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</si>
  <si>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</si>
  <si>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</si>
  <si>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</si>
  <si>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</si>
  <si>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</si>
  <si>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</si>
  <si>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</si>
  <si>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</si>
  <si>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</si>
  <si>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</si>
  <si>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</si>
  <si>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</si>
  <si>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</si>
  <si>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</si>
  <si>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</si>
  <si>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</si>
  <si>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</si>
  <si>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</si>
  <si>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</si>
  <si>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</si>
  <si>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</si>
  <si>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</si>
  <si>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</si>
  <si>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</si>
  <si>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</si>
  <si>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</si>
  <si>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</si>
  <si>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</si>
  <si>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</si>
  <si>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</si>
  <si>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</si>
  <si>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</si>
  <si>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</si>
  <si>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</si>
  <si>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</si>
  <si>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</si>
  <si>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</si>
  <si>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</si>
  <si>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</si>
  <si>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</si>
  <si>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</si>
  <si>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</si>
  <si>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</si>
  <si>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</si>
  <si>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</si>
  <si>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</si>
  <si>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</si>
  <si>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</si>
  <si>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</si>
  <si>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</si>
  <si>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</si>
  <si>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</si>
  <si>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</si>
  <si>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</si>
  <si>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</si>
  <si>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</si>
  <si>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</si>
  <si>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</si>
  <si>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</si>
  <si>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</si>
  <si>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</si>
  <si>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</si>
  <si>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</si>
  <si>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</si>
  <si>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</si>
  <si>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</si>
  <si>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</si>
  <si>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</si>
  <si>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</si>
  <si>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</si>
  <si>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</si>
  <si>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</si>
  <si>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</si>
  <si>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</si>
  <si>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</si>
  <si>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</si>
  <si>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</si>
  <si>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</si>
  <si>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</si>
  <si>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</si>
  <si>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</si>
  <si>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</si>
  <si>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</si>
  <si>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</si>
  <si>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</si>
  <si>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</si>
  <si>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</si>
  <si>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</si>
  <si>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</si>
  <si>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</si>
  <si>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</si>
  <si>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</si>
  <si>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</si>
  <si>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</si>
  <si>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</si>
  <si>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</si>
  <si>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</si>
  <si>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</si>
  <si>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</si>
  <si>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</si>
  <si>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</si>
  <si>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</si>
  <si>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</si>
  <si>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</si>
  <si>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</si>
  <si>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</si>
  <si>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</si>
  <si>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</si>
  <si>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</si>
  <si>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</si>
  <si>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</si>
  <si>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</si>
  <si>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</si>
  <si>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</si>
  <si>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</si>
  <si>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</si>
  <si>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</si>
  <si>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</si>
  <si>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</si>
  <si>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</si>
  <si>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</si>
  <si>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</si>
  <si>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</si>
  <si>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</si>
  <si>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</si>
  <si>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</si>
  <si>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</si>
  <si>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</si>
  <si>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</si>
  <si>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</si>
  <si>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</si>
  <si>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</si>
  <si>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</si>
  <si>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</si>
  <si>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</si>
  <si>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</si>
  <si>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</si>
  <si>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</si>
  <si>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</si>
  <si>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</si>
  <si>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</si>
  <si>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</si>
  <si>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</si>
  <si>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</si>
  <si>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</si>
  <si>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</si>
  <si>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</si>
  <si>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</si>
  <si>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</si>
  <si>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</si>
  <si>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</si>
  <si>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</si>
  <si>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</si>
  <si>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</si>
  <si>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</si>
  <si>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</si>
  <si>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</si>
  <si>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</si>
  <si>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</si>
  <si>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</si>
  <si>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</si>
  <si>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</si>
  <si>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</si>
  <si>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</si>
  <si>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</si>
  <si>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</si>
  <si>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</si>
  <si>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</si>
  <si>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</si>
  <si>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</si>
  <si>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</si>
  <si>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</si>
  <si>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</si>
  <si>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</si>
  <si>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</si>
  <si>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</si>
  <si>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</si>
  <si>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</si>
  <si>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</si>
  <si>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</si>
  <si>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</si>
  <si>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</si>
  <si>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</si>
  <si>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</si>
  <si>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</si>
  <si>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</si>
  <si>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</si>
  <si>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</si>
  <si>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</si>
  <si>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</si>
  <si>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</si>
  <si>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</si>
  <si>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</si>
  <si>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</si>
  <si>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</si>
  <si>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</si>
  <si>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</si>
  <si>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</si>
  <si>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</si>
  <si>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</si>
  <si>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</si>
  <si>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</si>
  <si>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</si>
  <si>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</si>
  <si>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</si>
  <si>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</si>
  <si>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</si>
  <si>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</si>
  <si>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</si>
  <si>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</si>
  <si>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</si>
  <si>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</si>
  <si>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</si>
  <si>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</si>
  <si>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</si>
  <si>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</si>
  <si>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</si>
  <si>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</si>
  <si>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</si>
  <si>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</si>
  <si>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</si>
  <si>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</si>
  <si>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</si>
  <si>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</si>
  <si>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</si>
  <si>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</si>
  <si>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</si>
  <si>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</si>
  <si>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</si>
  <si>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</si>
  <si>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</si>
  <si>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</si>
  <si>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</si>
  <si>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</si>
  <si>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</si>
  <si>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</si>
  <si>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</si>
  <si>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</si>
  <si>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</si>
  <si>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</si>
  <si>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</si>
  <si>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</si>
  <si>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</si>
  <si>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</si>
  <si>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</si>
  <si>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</si>
  <si>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</si>
  <si>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</si>
  <si>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</si>
  <si>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</si>
  <si>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</si>
  <si>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</si>
  <si>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</si>
  <si>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</si>
  <si>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</si>
  <si>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</si>
  <si>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</si>
  <si>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</si>
  <si>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</si>
  <si>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</si>
  <si>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</si>
  <si>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</si>
  <si>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</si>
  <si>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</si>
  <si>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</si>
  <si>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</si>
  <si>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</si>
  <si>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</si>
  <si>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</si>
  <si>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</si>
  <si>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</si>
  <si>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</si>
  <si>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</si>
  <si>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</si>
  <si>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</si>
  <si>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</si>
  <si>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</si>
  <si>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</si>
  <si>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</si>
  <si>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</si>
  <si>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</si>
  <si>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</si>
  <si>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</si>
  <si>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</si>
  <si>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</si>
  <si>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</si>
  <si>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</si>
  <si>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</si>
  <si>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</si>
  <si>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</si>
  <si>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</si>
  <si>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</si>
  <si>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</si>
  <si>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</si>
  <si>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</si>
  <si>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</si>
  <si>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</si>
  <si>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</si>
  <si>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</si>
  <si>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</si>
  <si>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</si>
  <si>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</si>
  <si>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</si>
  <si>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</si>
  <si>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</si>
  <si>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</si>
  <si>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</si>
  <si>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</si>
  <si>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</si>
  <si>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</si>
  <si>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</si>
  <si>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</si>
  <si>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</si>
  <si>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</si>
  <si>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</si>
  <si>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</si>
  <si>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</si>
  <si>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</si>
  <si>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</si>
  <si>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</si>
  <si>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</si>
  <si>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</si>
  <si>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</si>
  <si>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</si>
  <si>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</si>
  <si>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</si>
  <si>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</si>
  <si>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</si>
  <si>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</si>
  <si>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</si>
  <si>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</si>
  <si>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</si>
  <si>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</si>
  <si>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</si>
  <si>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</si>
  <si>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</si>
  <si>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</si>
  <si>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</si>
  <si>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</si>
  <si>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</si>
  <si>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</si>
  <si>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</si>
  <si>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</si>
  <si>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</si>
  <si>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</si>
  <si>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</si>
  <si>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</si>
  <si>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</si>
  <si>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</si>
  <si>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</si>
  <si>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</si>
  <si>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</si>
  <si>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</si>
  <si>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</si>
  <si>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</si>
  <si>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</si>
  <si>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</si>
  <si>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</si>
  <si>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</si>
  <si>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</si>
  <si>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</si>
  <si>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</si>
  <si>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</si>
  <si>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</si>
  <si>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</si>
  <si>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</si>
  <si>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</si>
  <si>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</si>
  <si>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</si>
  <si>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</si>
  <si>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</si>
  <si>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</si>
  <si>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</si>
  <si>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</si>
  <si>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</si>
  <si>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</si>
  <si>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</si>
  <si>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</si>
  <si>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</si>
  <si>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</si>
  <si>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</si>
  <si>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</si>
  <si>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</si>
  <si>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</si>
  <si>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</si>
  <si>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</si>
  <si>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</si>
  <si>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</si>
  <si>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</si>
  <si>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</si>
  <si>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</si>
  <si>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</si>
  <si>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</si>
  <si>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</si>
  <si>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</si>
  <si>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</si>
  <si>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</si>
  <si>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</si>
  <si>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</si>
  <si>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</si>
  <si>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</si>
  <si>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</si>
  <si>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</si>
  <si>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</si>
  <si>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</si>
  <si>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</si>
  <si>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</si>
  <si>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</si>
  <si>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</si>
  <si>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</si>
  <si>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</si>
  <si>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</si>
  <si>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</si>
  <si>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</si>
  <si>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</si>
  <si>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</si>
  <si>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</si>
  <si>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</si>
  <si>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</si>
  <si>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</si>
  <si>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</si>
  <si>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</si>
  <si>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</si>
  <si>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</si>
  <si>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</si>
  <si>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</si>
  <si>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</si>
  <si>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</si>
  <si>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</si>
  <si>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</si>
  <si>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</si>
  <si>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</si>
  <si>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</si>
  <si>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</si>
  <si>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</si>
  <si>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</si>
  <si>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</si>
  <si>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</si>
  <si>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</si>
  <si>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</si>
  <si>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</si>
  <si>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</si>
  <si>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</si>
  <si>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</si>
  <si>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</si>
  <si>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</si>
  <si>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</si>
  <si>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</si>
  <si>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</si>
  <si>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</si>
  <si>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</si>
  <si>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</si>
  <si>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</si>
  <si>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</si>
  <si>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</si>
  <si>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</si>
  <si>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</si>
  <si>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</si>
  <si>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</si>
  <si>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</si>
  <si>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</si>
  <si>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</si>
  <si>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</si>
  <si>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</si>
  <si>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</si>
  <si>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</si>
  <si>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</si>
  <si>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</si>
  <si>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</si>
  <si>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</si>
  <si>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</si>
  <si>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</si>
  <si>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</si>
  <si>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</si>
  <si>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</si>
  <si>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</si>
  <si>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</si>
  <si>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</si>
  <si>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</si>
  <si>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</si>
  <si>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</si>
  <si>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</si>
  <si>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</si>
  <si>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</si>
  <si>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</si>
  <si>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</si>
  <si>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</si>
  <si>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</si>
  <si>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</si>
  <si>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</si>
  <si>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</si>
  <si>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</si>
  <si>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</si>
  <si>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</si>
  <si>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</si>
  <si>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</si>
  <si>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</si>
  <si>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</si>
  <si>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</si>
  <si>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</si>
  <si>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</si>
  <si>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</si>
  <si>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</si>
  <si>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</si>
  <si>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</si>
  <si>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</si>
  <si>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</si>
  <si>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</si>
  <si>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</si>
  <si>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</si>
  <si>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</si>
  <si>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</si>
  <si>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</si>
  <si>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</si>
  <si>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</si>
  <si>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</si>
  <si>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</si>
  <si>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</si>
  <si>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</si>
  <si>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</si>
  <si>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</si>
  <si>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</si>
  <si>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</si>
  <si>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</si>
  <si>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</si>
  <si>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</si>
  <si>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</si>
  <si>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</si>
  <si>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</si>
  <si>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</si>
  <si>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</si>
  <si>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</si>
  <si>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</si>
  <si>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</si>
  <si>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</si>
  <si>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</si>
  <si>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</si>
  <si>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</si>
  <si>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</si>
  <si>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</si>
  <si>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</si>
  <si>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</si>
  <si>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</si>
  <si>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</si>
  <si>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</si>
  <si>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</si>
  <si>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</si>
  <si>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</si>
  <si>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</si>
  <si>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</si>
  <si>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</si>
  <si>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</si>
  <si>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</si>
  <si>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</si>
  <si>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</si>
  <si>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</si>
  <si>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</si>
  <si>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</si>
  <si>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</si>
  <si>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</si>
  <si>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</si>
  <si>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</si>
  <si>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</si>
  <si>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</si>
  <si>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</si>
  <si>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</si>
  <si>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</si>
  <si>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</si>
  <si>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</si>
  <si>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</si>
  <si>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</si>
  <si>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</si>
  <si>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</si>
  <si>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</si>
  <si>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</si>
  <si>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</si>
  <si>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</si>
  <si>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</si>
  <si>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</si>
  <si>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</si>
  <si>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</si>
  <si>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</si>
  <si>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</si>
  <si>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</si>
  <si>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</si>
  <si>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</si>
  <si>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</si>
  <si>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</si>
  <si>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</si>
  <si>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</si>
  <si>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</si>
  <si>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</si>
  <si>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</si>
  <si>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</si>
  <si>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</si>
  <si>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</si>
  <si>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</si>
  <si>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</si>
  <si>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</si>
  <si>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</si>
  <si>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</si>
  <si>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</si>
  <si>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</si>
  <si>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</si>
  <si>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</si>
  <si>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</si>
  <si>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</si>
  <si>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</si>
  <si>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</si>
  <si>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</si>
  <si>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</si>
  <si>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</si>
  <si>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</si>
  <si>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</si>
  <si>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</si>
  <si>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</si>
  <si>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</si>
  <si>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</si>
  <si>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</si>
  <si>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</si>
  <si>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</si>
  <si>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</si>
  <si>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</si>
  <si>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</si>
  <si>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</si>
  <si>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</si>
  <si>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</si>
  <si>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</si>
  <si>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</si>
  <si>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</si>
  <si>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</si>
  <si>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</si>
  <si>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</si>
  <si>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</si>
  <si>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</si>
  <si>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</si>
  <si>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</si>
  <si>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</si>
  <si>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</si>
  <si>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</si>
  <si>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</si>
  <si>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</si>
  <si>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</si>
  <si>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</si>
  <si>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</si>
  <si>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</si>
  <si>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</si>
  <si>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</si>
  <si>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</si>
  <si>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</si>
  <si>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</si>
  <si>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</si>
  <si>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</si>
  <si>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</si>
  <si>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</si>
  <si>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</si>
  <si>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</si>
  <si>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</si>
  <si>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</si>
  <si>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</si>
  <si>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</si>
  <si>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</si>
  <si>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</si>
  <si>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</si>
  <si>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</si>
  <si>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</si>
  <si>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</si>
  <si>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</si>
  <si>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</si>
  <si>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</si>
  <si>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</si>
  <si>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</si>
  <si>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</si>
  <si>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</si>
  <si>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</si>
  <si>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</si>
  <si>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</si>
  <si>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</si>
  <si>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</si>
  <si>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</si>
  <si>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</si>
  <si>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</si>
  <si>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</si>
  <si>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</si>
  <si>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</si>
  <si>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</si>
  <si>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</si>
  <si>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</si>
  <si>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</si>
  <si>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</si>
  <si>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</si>
  <si>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</si>
  <si>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</si>
  <si>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</si>
  <si>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</si>
  <si>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</si>
  <si>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</si>
  <si>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</si>
  <si>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</si>
  <si>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</si>
  <si>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</si>
  <si>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</si>
  <si>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</si>
  <si>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</si>
  <si>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</si>
  <si>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</si>
  <si>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</si>
  <si>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</si>
  <si>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</si>
  <si>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</si>
  <si>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</si>
  <si>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</si>
  <si>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</si>
  <si>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</si>
  <si>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</si>
  <si>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</si>
  <si>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</si>
  <si>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</si>
  <si>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</si>
  <si>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</si>
  <si>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</si>
  <si>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</si>
  <si>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</si>
  <si>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</si>
  <si>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</si>
  <si>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</si>
  <si>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</si>
  <si>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</si>
  <si>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</si>
  <si>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</si>
  <si>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</si>
  <si>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</si>
  <si>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</si>
  <si>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</si>
  <si>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</si>
  <si>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</si>
  <si>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</si>
  <si>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</si>
  <si>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</si>
  <si>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</si>
  <si>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</si>
  <si>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</si>
  <si>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</si>
  <si>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</si>
  <si>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</si>
  <si>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</si>
  <si>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</si>
  <si>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</si>
  <si>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</si>
  <si>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</si>
  <si>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</si>
  <si>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</si>
  <si>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</si>
  <si>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</si>
  <si>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</si>
  <si>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</si>
  <si>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</si>
  <si>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</si>
  <si>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</si>
  <si>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</si>
  <si>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</si>
  <si>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</si>
  <si>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</si>
  <si>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</si>
  <si>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</si>
  <si>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</si>
  <si>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</si>
  <si>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</si>
  <si>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</si>
  <si>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</si>
  <si>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</si>
  <si>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</si>
  <si>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</si>
  <si>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</si>
  <si>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</si>
  <si>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</si>
  <si>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</si>
  <si>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</si>
  <si>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</si>
  <si>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</si>
  <si>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</si>
  <si>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</si>
  <si>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</si>
  <si>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</si>
  <si>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</si>
  <si>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</si>
  <si>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</si>
  <si>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</si>
  <si>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</si>
  <si>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</si>
  <si>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</si>
  <si>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</si>
  <si>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</si>
  <si>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</si>
  <si>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</si>
  <si>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</si>
  <si>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</si>
  <si>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</si>
  <si>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</si>
  <si>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</si>
  <si>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</si>
  <si>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</si>
  <si>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</si>
  <si>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</si>
  <si>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</si>
  <si>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</si>
  <si>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</si>
  <si>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</si>
  <si>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</si>
  <si>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</si>
  <si>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</si>
  <si>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</si>
  <si>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</si>
  <si>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</si>
  <si>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</si>
  <si>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</si>
  <si>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</si>
  <si>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</si>
  <si>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</si>
  <si>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</si>
  <si>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</si>
  <si>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</si>
  <si>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</si>
  <si>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</si>
  <si>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</si>
  <si>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</si>
  <si>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</si>
  <si>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</si>
  <si>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</si>
  <si>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</si>
  <si>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</si>
  <si>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</si>
  <si>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</si>
  <si>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</si>
  <si>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</si>
  <si>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</si>
  <si>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</si>
  <si>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</si>
  <si>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</si>
  <si>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</si>
  <si>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</si>
  <si>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</si>
  <si>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</si>
  <si>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</si>
  <si>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</si>
  <si>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</si>
  <si>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</si>
  <si>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</si>
  <si>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</si>
  <si>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</si>
  <si>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</si>
  <si>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</si>
  <si>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</si>
  <si>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</si>
  <si>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</si>
  <si>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</si>
  <si>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</si>
  <si>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</si>
  <si>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</si>
  <si>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</si>
  <si>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</si>
  <si>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</si>
  <si>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</si>
  <si>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</si>
  <si>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</si>
  <si>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</si>
  <si>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</si>
  <si>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</si>
  <si>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</si>
  <si>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</si>
  <si>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</si>
  <si>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</si>
  <si>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</si>
  <si>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</si>
  <si>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</si>
  <si>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</si>
  <si>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</si>
  <si>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</si>
  <si>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</si>
  <si>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</si>
  <si>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</si>
  <si>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</si>
  <si>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</si>
  <si>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</si>
  <si>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</si>
  <si>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</si>
  <si>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</si>
  <si>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</si>
  <si>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</si>
  <si>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</si>
  <si>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</si>
  <si>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</si>
  <si>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</si>
  <si>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</si>
  <si>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</si>
  <si>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</si>
  <si>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</si>
  <si>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</si>
  <si>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</si>
  <si>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</si>
  <si>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</si>
  <si>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</si>
  <si>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</si>
  <si>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</si>
  <si>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</si>
  <si>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</si>
  <si>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</si>
  <si>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</si>
  <si>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</si>
  <si>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</si>
  <si>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</si>
  <si>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</si>
  <si>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</si>
  <si>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</si>
  <si>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</si>
  <si>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</si>
  <si>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</si>
  <si>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</si>
  <si>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</si>
  <si>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</si>
  <si>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</si>
  <si>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</si>
  <si>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</si>
  <si>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</si>
  <si>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</si>
  <si>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</si>
  <si>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</si>
  <si>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</si>
  <si>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</si>
  <si>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</si>
  <si>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</si>
  <si>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</si>
  <si>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</si>
  <si>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</si>
  <si>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</si>
  <si>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</si>
  <si>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</si>
  <si>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</si>
  <si>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</si>
  <si>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</si>
  <si>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</si>
  <si>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</si>
  <si>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</si>
  <si>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</si>
  <si>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</si>
  <si>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</si>
  <si>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</si>
  <si>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</si>
  <si>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</si>
  <si>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</si>
  <si>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</si>
  <si>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</si>
  <si>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</si>
  <si>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</si>
  <si>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</si>
  <si>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</si>
  <si>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</si>
  <si>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</si>
  <si>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</si>
  <si>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</si>
  <si>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</si>
  <si>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</si>
  <si>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</si>
  <si>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</si>
  <si>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</si>
  <si>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</si>
  <si>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</si>
  <si>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</si>
  <si>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</si>
  <si>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</si>
  <si>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</si>
  <si>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</si>
  <si>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</si>
  <si>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</si>
  <si>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</si>
  <si>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</si>
  <si>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</si>
  <si>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</si>
  <si>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</si>
  <si>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</si>
  <si>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</si>
  <si>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</si>
  <si>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</si>
  <si>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</si>
  <si>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</si>
  <si>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</si>
  <si>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</si>
  <si>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</si>
  <si>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</si>
  <si>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</si>
  <si>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</si>
  <si>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</si>
  <si>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</si>
  <si>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</si>
  <si>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</si>
  <si>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</si>
  <si>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</si>
  <si>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</si>
  <si>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</si>
  <si>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</si>
  <si>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</si>
  <si>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</si>
  <si>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</si>
  <si>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</si>
  <si>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</si>
  <si>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</si>
  <si>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</si>
  <si>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</si>
  <si>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</si>
  <si>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</si>
  <si>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</si>
  <si>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</si>
  <si>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</si>
  <si>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</si>
  <si>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</si>
  <si>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</si>
  <si>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</si>
  <si>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</si>
  <si>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</si>
  <si>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</si>
  <si>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</si>
  <si>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</si>
  <si>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</si>
  <si>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</si>
  <si>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</si>
  <si>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</si>
  <si>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</si>
  <si>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</si>
  <si>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</si>
  <si>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</si>
  <si>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</si>
  <si>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</si>
  <si>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</si>
  <si>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</si>
  <si>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</si>
  <si>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</si>
  <si>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</si>
  <si>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</si>
  <si>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</si>
  <si>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</si>
  <si>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</si>
  <si>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</si>
  <si>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</si>
  <si>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</si>
  <si>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</si>
  <si>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</si>
  <si>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</si>
  <si>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</si>
  <si>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</si>
  <si>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</si>
  <si>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</si>
  <si>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</si>
  <si>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</si>
  <si>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</si>
  <si>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</si>
  <si>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</si>
  <si>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</si>
  <si>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</si>
  <si>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</si>
  <si>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</si>
  <si>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</si>
  <si>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</si>
  <si>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</si>
  <si>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</si>
  <si>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</si>
  <si>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</si>
  <si>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</si>
  <si>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</si>
  <si>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</si>
  <si>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</si>
  <si>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</si>
  <si>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</si>
  <si>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</si>
  <si>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</si>
  <si>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</si>
  <si>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</si>
  <si>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</si>
  <si>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</si>
  <si>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</si>
  <si>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</si>
  <si>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</si>
  <si>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</si>
  <si>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</si>
  <si>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</si>
  <si>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</si>
  <si>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</si>
  <si>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</si>
  <si>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</si>
  <si>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</si>
  <si>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</si>
  <si>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</si>
  <si>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</si>
  <si>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</si>
  <si>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</si>
  <si>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</si>
  <si>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</si>
  <si>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</si>
  <si>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</si>
  <si>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</si>
  <si>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</si>
  <si>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</si>
  <si>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</si>
  <si>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</si>
  <si>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</si>
  <si>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</si>
  <si>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</si>
  <si>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</si>
  <si>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</si>
  <si>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</si>
  <si>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</si>
  <si>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</si>
  <si>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</si>
  <si>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</si>
  <si>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</si>
  <si>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</si>
  <si>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</si>
  <si>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</si>
  <si>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</si>
  <si>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</si>
  <si>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</si>
  <si>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</si>
  <si>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</si>
  <si>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</si>
  <si>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</si>
  <si>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</si>
  <si>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</si>
  <si>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</si>
  <si>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</si>
  <si>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</si>
  <si>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</si>
  <si>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</si>
  <si>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</si>
  <si>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</si>
  <si>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</si>
  <si>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</si>
  <si>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</si>
  <si>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</si>
  <si>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</si>
  <si>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</si>
  <si>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</si>
  <si>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</si>
  <si>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</si>
  <si>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</si>
  <si>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</si>
  <si>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</si>
  <si>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</si>
  <si>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</si>
  <si>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</si>
  <si>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</si>
  <si>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</si>
  <si>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</si>
  <si>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</si>
  <si>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</si>
  <si>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</si>
  <si>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</si>
  <si>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</si>
  <si>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</si>
  <si>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</si>
  <si>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</si>
  <si>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</si>
  <si>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</si>
  <si>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</si>
  <si>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</si>
  <si>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</si>
  <si>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</si>
  <si>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</si>
  <si>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</si>
  <si>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</si>
  <si>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</si>
  <si>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</si>
  <si>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</si>
  <si>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</si>
  <si>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</si>
  <si>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</si>
  <si>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</si>
  <si>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</si>
  <si>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</si>
  <si>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</si>
  <si>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</si>
  <si>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</si>
  <si>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</si>
  <si>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</si>
  <si>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</si>
  <si>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</si>
  <si>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</si>
  <si>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</si>
  <si>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</si>
  <si>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</si>
  <si>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</si>
  <si>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</si>
  <si>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</si>
  <si>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</si>
  <si>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</si>
  <si>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</si>
  <si>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</si>
  <si>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</si>
  <si>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</si>
  <si>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</si>
  <si>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</si>
  <si>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</si>
  <si>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</si>
  <si>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</si>
  <si>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</si>
  <si>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</si>
  <si>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</si>
  <si>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</si>
  <si>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</si>
  <si>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</si>
  <si>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</si>
  <si>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</si>
  <si>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</si>
  <si>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</si>
  <si>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</si>
  <si>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</si>
  <si>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</si>
  <si>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</si>
  <si>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</si>
  <si>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</si>
  <si>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</si>
  <si>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</si>
  <si>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</si>
  <si>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</si>
  <si>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</si>
  <si>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</si>
  <si>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</si>
  <si>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</si>
  <si>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</si>
  <si>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</si>
  <si>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</si>
  <si>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</si>
  <si>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</si>
  <si>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</si>
  <si>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</si>
  <si>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</si>
  <si>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</si>
  <si>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</si>
  <si>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</si>
  <si>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</si>
  <si>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</si>
  <si>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</si>
  <si>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</si>
  <si>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</si>
  <si>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</si>
  <si>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</si>
  <si>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</si>
  <si>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</si>
  <si>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</si>
  <si>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</si>
  <si>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</si>
  <si>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</si>
  <si>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</si>
  <si>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</si>
  <si>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</si>
  <si>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</si>
  <si>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</si>
  <si>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</si>
  <si>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</si>
  <si>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</si>
  <si>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</si>
  <si>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</si>
  <si>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</si>
  <si>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</si>
  <si>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</si>
  <si>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</si>
  <si>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</si>
  <si>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</si>
  <si>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</si>
  <si>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</si>
  <si>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</si>
  <si>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</si>
  <si>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</si>
  <si>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</si>
  <si>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</si>
  <si>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</si>
  <si>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</si>
  <si>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</si>
  <si>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</si>
  <si>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</si>
  <si>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</si>
  <si>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</si>
  <si>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</si>
  <si>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</si>
  <si>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</si>
  <si>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</si>
  <si>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</si>
  <si>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</si>
  <si>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</si>
  <si>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</si>
  <si>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</si>
  <si>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</si>
  <si>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</si>
  <si>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</si>
  <si>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</si>
  <si>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</si>
  <si>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</si>
  <si>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</si>
  <si>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</si>
  <si>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</si>
  <si>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</si>
  <si>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</si>
  <si>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</si>
  <si>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</si>
  <si>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</si>
  <si>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</si>
  <si>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</si>
  <si>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</si>
  <si>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</si>
  <si>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</si>
  <si>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</si>
  <si>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</si>
  <si>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</si>
  <si>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</si>
  <si>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</si>
  <si>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</si>
  <si>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</si>
  <si>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</si>
  <si>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</si>
  <si>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</si>
  <si>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</si>
  <si>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</si>
  <si>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</si>
  <si>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</si>
  <si>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</si>
  <si>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</si>
  <si>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</si>
  <si>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</si>
  <si>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</si>
  <si>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</si>
  <si>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</si>
  <si>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</si>
  <si>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</si>
  <si>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</si>
  <si>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</si>
  <si>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</si>
  <si>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</si>
  <si>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</si>
  <si>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</si>
  <si>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</si>
  <si>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</si>
  <si>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</si>
  <si>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</si>
  <si>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</si>
  <si>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</si>
  <si>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</si>
  <si>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</si>
  <si>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</si>
  <si>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</si>
  <si>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</si>
  <si>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</si>
  <si>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</si>
  <si>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</si>
  <si>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</si>
  <si>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</si>
  <si>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</si>
  <si>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</si>
  <si>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</si>
  <si>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</si>
  <si>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</si>
  <si>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</si>
  <si>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</si>
  <si>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</si>
  <si>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</si>
  <si>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</si>
  <si>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</si>
  <si>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</si>
  <si>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</si>
  <si>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</si>
  <si>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</si>
  <si>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</si>
  <si>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</si>
  <si>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</si>
  <si>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</si>
  <si>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</si>
  <si>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</si>
  <si>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</si>
  <si>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</si>
  <si>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</si>
  <si>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</si>
  <si>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</si>
  <si>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</si>
  <si>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</si>
  <si>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</si>
  <si>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</si>
  <si>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</si>
  <si>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</si>
  <si>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</si>
  <si>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</si>
  <si>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</si>
  <si>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</si>
  <si>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</si>
  <si>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</si>
  <si>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</si>
  <si>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</si>
  <si>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</si>
  <si>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</si>
  <si>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</si>
  <si>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</si>
  <si>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</si>
  <si>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</si>
  <si>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</si>
  <si>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</si>
  <si>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</si>
  <si>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</si>
  <si>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</si>
  <si>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</si>
  <si>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</si>
  <si>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</si>
  <si>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</si>
  <si>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</si>
  <si>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</si>
  <si>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</si>
  <si>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</si>
  <si>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</si>
  <si>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</si>
  <si>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</si>
  <si>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</si>
  <si>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</si>
  <si>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</si>
  <si>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</si>
  <si>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</si>
  <si>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</si>
  <si>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</si>
  <si>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</si>
  <si>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</si>
  <si>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</si>
  <si>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</si>
  <si>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</si>
  <si>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</si>
  <si>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</si>
  <si>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</si>
  <si>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</si>
  <si>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</si>
  <si>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</si>
  <si>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</si>
  <si>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</si>
  <si>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</si>
  <si>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</si>
  <si>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</si>
  <si>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</si>
  <si>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</si>
  <si>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</si>
  <si>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</si>
  <si>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</si>
  <si>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</si>
  <si>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</si>
  <si>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</si>
  <si>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</si>
  <si>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</si>
  <si>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</si>
  <si>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</si>
  <si>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</si>
  <si>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</si>
  <si>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</si>
  <si>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</si>
  <si>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</si>
  <si>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</si>
  <si>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</si>
  <si>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</si>
  <si>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</si>
  <si>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</si>
  <si>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</si>
  <si>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</si>
  <si>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</si>
  <si>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</si>
  <si>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</si>
  <si>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</si>
  <si>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</si>
  <si>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</si>
  <si>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</si>
  <si>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</si>
  <si>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</si>
  <si>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</si>
  <si>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</si>
  <si>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</si>
  <si>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</si>
  <si>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</si>
  <si>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</si>
  <si>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</si>
  <si>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</si>
  <si>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</si>
  <si>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</si>
  <si>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</si>
  <si>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</si>
  <si>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</si>
  <si>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</si>
  <si>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</si>
  <si>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</si>
  <si>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</si>
  <si>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</si>
  <si>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</si>
  <si>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</si>
  <si>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</si>
  <si>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</si>
  <si>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</si>
  <si>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</si>
  <si>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</si>
  <si>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</si>
  <si>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</si>
  <si>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</si>
  <si>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</si>
  <si>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</si>
  <si>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</si>
  <si>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</si>
  <si>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</si>
  <si>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</si>
  <si>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</si>
  <si>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</si>
  <si>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</si>
  <si>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</si>
  <si>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</si>
  <si>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</si>
  <si>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</si>
  <si>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</si>
  <si>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</si>
  <si>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</si>
  <si>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</si>
  <si>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</si>
  <si>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</si>
  <si>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</si>
  <si>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</si>
  <si>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</si>
  <si>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</si>
  <si>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</si>
  <si>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</si>
  <si>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</si>
  <si>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</si>
  <si>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</si>
  <si>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</si>
  <si>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</si>
  <si>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</si>
  <si>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</si>
  <si>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</si>
  <si>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</si>
  <si>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</si>
  <si>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</si>
  <si>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</si>
  <si>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</si>
  <si>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</si>
  <si>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</si>
  <si>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</si>
  <si>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</si>
  <si>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</si>
  <si>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</si>
  <si>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</si>
  <si>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</si>
  <si>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</si>
  <si>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</si>
  <si>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</si>
  <si>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</si>
  <si>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</si>
  <si>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</si>
  <si>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</si>
  <si>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</si>
  <si>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</si>
  <si>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</si>
  <si>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</si>
  <si>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</si>
  <si>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</si>
  <si>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</si>
  <si>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</si>
  <si>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</si>
  <si>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</si>
  <si>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</si>
  <si>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</si>
  <si>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</si>
  <si>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</si>
  <si>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</si>
  <si>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</si>
  <si>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</si>
  <si>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</si>
  <si>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</si>
  <si>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</si>
  <si>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</si>
  <si>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</si>
  <si>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</si>
  <si>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</si>
  <si>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</si>
  <si>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</si>
  <si>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</si>
  <si>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</si>
  <si>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</si>
  <si>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</si>
  <si>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</si>
  <si>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</si>
  <si>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</si>
  <si>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</si>
  <si>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</si>
  <si>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</si>
  <si>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</si>
  <si>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</si>
  <si>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</si>
  <si>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</si>
  <si>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</si>
  <si>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</si>
  <si>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</si>
  <si>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</si>
  <si>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</si>
  <si>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</si>
  <si>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</si>
  <si>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</si>
  <si>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</si>
  <si>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</si>
  <si>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</si>
  <si>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</si>
  <si>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</si>
  <si>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</si>
  <si>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</si>
  <si>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</si>
  <si>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</si>
  <si>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</si>
  <si>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</si>
  <si>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</si>
  <si>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</si>
  <si>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</si>
  <si>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</si>
  <si>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</si>
  <si>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</si>
  <si>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</si>
  <si>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</si>
  <si>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</si>
  <si>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</si>
  <si>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</si>
  <si>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</si>
  <si>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</si>
  <si>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</si>
  <si>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</si>
  <si>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</si>
  <si>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</si>
  <si>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</si>
  <si>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</si>
  <si>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</si>
  <si>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</si>
  <si>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</si>
  <si>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</si>
  <si>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</si>
  <si>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</si>
  <si>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</si>
  <si>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</si>
  <si>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</si>
  <si>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</si>
  <si>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</si>
  <si>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</si>
  <si>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</si>
  <si>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</si>
  <si>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</si>
  <si>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</si>
  <si>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</si>
  <si>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</si>
  <si>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</si>
  <si>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</si>
  <si>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</si>
  <si>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</si>
  <si>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</si>
  <si>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</si>
  <si>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</si>
  <si>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</si>
  <si>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</si>
  <si>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</si>
  <si>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</si>
  <si>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</si>
  <si>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</si>
  <si>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</si>
  <si>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</si>
  <si>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</si>
  <si>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</si>
  <si>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</si>
  <si>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</si>
  <si>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</si>
  <si>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</si>
  <si>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</si>
  <si>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</si>
  <si>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</si>
  <si>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</si>
  <si>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</si>
  <si>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</si>
  <si>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</si>
  <si>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</si>
  <si>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</si>
  <si>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</si>
  <si>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</si>
  <si>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</si>
  <si>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</si>
  <si>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</si>
  <si>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</si>
  <si>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</si>
  <si>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</si>
  <si>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</si>
  <si>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</si>
  <si>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</si>
  <si>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</si>
  <si>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</si>
  <si>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</si>
  <si>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</si>
  <si>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</si>
  <si>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</si>
  <si>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</si>
  <si>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</si>
  <si>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</si>
  <si>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</si>
  <si>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</si>
  <si>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</si>
  <si>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</si>
  <si>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</si>
  <si>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</si>
  <si>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</si>
  <si>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</si>
  <si>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</si>
  <si>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</si>
  <si>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</si>
  <si>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</si>
  <si>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</si>
  <si>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</si>
  <si>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</si>
  <si>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</si>
  <si>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</si>
  <si>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</si>
  <si>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</si>
  <si>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</si>
  <si>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</si>
  <si>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</si>
  <si>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</si>
  <si>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</si>
  <si>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</si>
  <si>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</si>
  <si>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</si>
  <si>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</si>
  <si>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</si>
  <si>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</si>
  <si>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</si>
  <si>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</si>
  <si>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</si>
  <si>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</si>
  <si>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</si>
  <si>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</si>
  <si>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</si>
  <si>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</si>
  <si>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</si>
  <si>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</si>
  <si>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</si>
  <si>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</si>
  <si>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</si>
  <si>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</si>
  <si>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</si>
  <si>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</si>
  <si>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</si>
  <si>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</si>
  <si>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</si>
  <si>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</si>
  <si>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</si>
  <si>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</si>
  <si>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</si>
  <si>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</si>
  <si>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</si>
  <si>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</si>
  <si>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</si>
  <si>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</si>
  <si>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</si>
  <si>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</si>
  <si>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</si>
  <si>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</si>
  <si>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</si>
  <si>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</si>
  <si>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</si>
  <si>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</si>
  <si>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</si>
  <si>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</si>
  <si>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</si>
  <si>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</si>
  <si>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</si>
  <si>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</si>
  <si>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</si>
  <si>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</si>
  <si>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</si>
  <si>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</si>
  <si>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</si>
  <si>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</si>
  <si>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</si>
  <si>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</si>
  <si>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</si>
  <si>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</si>
  <si>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</si>
  <si>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</si>
  <si>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</si>
  <si>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</si>
  <si>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</si>
  <si>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</si>
  <si>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</si>
  <si>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</si>
  <si>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</si>
  <si>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</si>
  <si>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</si>
  <si>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</si>
  <si>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</si>
  <si>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</si>
  <si>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</si>
  <si>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</si>
  <si>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</si>
  <si>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</si>
  <si>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</si>
  <si>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</si>
  <si>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</si>
  <si>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</si>
  <si>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</si>
  <si>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</si>
  <si>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</si>
  <si>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</si>
  <si>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</si>
  <si>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</si>
  <si>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</si>
  <si>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</si>
  <si>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</si>
  <si>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</si>
  <si>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</si>
  <si>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</si>
  <si>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</si>
  <si>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</si>
  <si>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</si>
  <si>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</si>
  <si>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</si>
  <si>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</si>
  <si>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</si>
  <si>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</si>
  <si>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</si>
  <si>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</si>
  <si>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</si>
  <si>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</si>
  <si>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</si>
  <si>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</si>
  <si>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</si>
  <si>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</si>
  <si>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</si>
  <si>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</si>
  <si>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</si>
  <si>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</si>
  <si>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</si>
  <si>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</si>
  <si>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</si>
  <si>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</si>
  <si>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</si>
  <si>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</si>
  <si>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</si>
  <si>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</si>
  <si>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</si>
  <si>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</si>
  <si>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</si>
  <si>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</si>
  <si>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</si>
  <si>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</si>
  <si>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</si>
  <si>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</si>
  <si>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</si>
  <si>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</si>
  <si>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</si>
  <si>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</si>
  <si>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</si>
  <si>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</si>
  <si>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</si>
  <si>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</si>
  <si>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</si>
  <si>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</si>
  <si>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</si>
  <si>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</si>
  <si>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</si>
  <si>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</si>
  <si>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</si>
  <si>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</si>
  <si>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</si>
  <si>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</si>
  <si>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</si>
  <si>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</si>
  <si>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</si>
  <si>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</si>
  <si>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</si>
  <si>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</si>
  <si>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</si>
  <si>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</si>
  <si>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</si>
  <si>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</si>
  <si>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</si>
  <si>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</si>
  <si>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</si>
  <si>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</si>
  <si>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</si>
  <si>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</si>
  <si>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</si>
  <si>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</si>
  <si>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</si>
  <si>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</si>
  <si>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</si>
  <si>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</si>
  <si>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</si>
  <si>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</si>
  <si>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</si>
  <si>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</si>
  <si>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</si>
  <si>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</si>
  <si>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</si>
  <si>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</si>
  <si>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</si>
  <si>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</si>
  <si>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</si>
  <si>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</si>
  <si>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</si>
  <si>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</si>
  <si>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</si>
  <si>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</si>
  <si>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</si>
  <si>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</si>
  <si>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</si>
  <si>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</si>
  <si>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</si>
  <si>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</si>
  <si>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</si>
  <si>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</si>
  <si>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</si>
  <si>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</si>
  <si>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</si>
  <si>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</si>
  <si>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</si>
  <si>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</si>
  <si>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</si>
  <si>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</si>
  <si>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</si>
  <si>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</si>
  <si>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</si>
  <si>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</si>
  <si>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</si>
  <si>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</si>
  <si>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</si>
  <si>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</si>
  <si>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</si>
  <si>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</si>
  <si>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</si>
  <si>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</si>
  <si>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</si>
  <si>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</si>
  <si>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</si>
  <si>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</si>
  <si>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</si>
  <si>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</si>
  <si>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</si>
  <si>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</si>
  <si>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</si>
  <si>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</si>
  <si>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</si>
  <si>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</si>
  <si>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</si>
  <si>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</si>
  <si>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</si>
  <si>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</si>
  <si>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</si>
  <si>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</si>
  <si>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</si>
  <si>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</si>
  <si>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</si>
  <si>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</si>
  <si>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</si>
  <si>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</si>
  <si>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</si>
  <si>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</si>
  <si>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</si>
  <si>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</si>
  <si>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</si>
  <si>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</si>
  <si>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</si>
  <si>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</si>
  <si>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</si>
  <si>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</si>
  <si>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</si>
  <si>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</si>
  <si>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</si>
  <si>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</si>
  <si>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</si>
  <si>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</si>
  <si>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</si>
  <si>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</si>
  <si>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</si>
  <si>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</si>
  <si>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</si>
  <si>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</si>
  <si>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</si>
  <si>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</si>
  <si>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</si>
  <si>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</si>
  <si>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</si>
  <si>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</si>
  <si>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</si>
  <si>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</si>
  <si>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</si>
  <si>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</si>
  <si>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</si>
  <si>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</si>
  <si>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</si>
  <si>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</si>
  <si>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</si>
  <si>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</si>
  <si>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</si>
  <si>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</si>
  <si>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</si>
  <si>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</si>
  <si>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</si>
  <si>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</si>
  <si>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</si>
  <si>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</si>
  <si>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</si>
  <si>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</si>
  <si>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</si>
  <si>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</si>
  <si>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</si>
  <si>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</si>
  <si>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</si>
  <si>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</si>
  <si>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</si>
  <si>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</si>
  <si>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</si>
  <si>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</si>
  <si>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</si>
  <si>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</si>
  <si>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</si>
  <si>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</si>
  <si>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</si>
  <si>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</si>
  <si>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</si>
  <si>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</si>
  <si>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</si>
  <si>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</si>
  <si>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</si>
  <si>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</si>
  <si>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</si>
  <si>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</si>
  <si>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</si>
  <si>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</si>
  <si>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</si>
  <si>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</si>
  <si>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</si>
  <si>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</si>
  <si>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</si>
  <si>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</si>
  <si>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</si>
  <si>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</si>
  <si>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</si>
  <si>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</si>
  <si>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</si>
  <si>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</si>
  <si>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</si>
  <si>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</si>
  <si>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</si>
  <si>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</si>
  <si>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</si>
  <si>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</si>
  <si>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</si>
  <si>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</si>
  <si>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</si>
  <si>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</si>
  <si>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</si>
  <si>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</si>
  <si>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</si>
  <si>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</si>
  <si>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</si>
  <si>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</si>
  <si>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</si>
  <si>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</si>
  <si>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</si>
  <si>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</si>
  <si>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</si>
  <si>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</si>
  <si>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</si>
  <si>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</si>
  <si>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</si>
  <si>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</si>
  <si>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</si>
  <si>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</si>
  <si>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</si>
  <si>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</si>
  <si>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</si>
  <si>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</si>
  <si>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</si>
  <si>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</si>
  <si>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</si>
  <si>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</si>
  <si>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</si>
  <si>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</si>
  <si>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</si>
  <si>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</si>
  <si>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</si>
  <si>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</si>
  <si>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</si>
  <si>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</si>
  <si>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</si>
  <si>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</si>
  <si>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</si>
  <si>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</si>
  <si>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</si>
  <si>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</si>
  <si>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</si>
  <si>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</si>
  <si>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</si>
  <si>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</si>
  <si>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</si>
  <si>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</si>
  <si>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</si>
  <si>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</si>
  <si>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</si>
  <si>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</si>
  <si>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</si>
  <si>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</si>
  <si>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</si>
  <si>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</si>
  <si>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</si>
  <si>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</si>
  <si>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</si>
  <si>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</si>
  <si>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</si>
  <si>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</si>
  <si>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</si>
  <si>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</si>
  <si>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</si>
  <si>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</si>
  <si>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</si>
  <si>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</si>
  <si>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</si>
  <si>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</si>
  <si>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</si>
  <si>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</si>
  <si>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</si>
  <si>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</si>
  <si>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</si>
  <si>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</si>
  <si>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</si>
  <si>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</si>
  <si>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</si>
  <si>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</si>
  <si>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</si>
  <si>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</si>
  <si>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</si>
  <si>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</si>
  <si>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</si>
  <si>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</si>
  <si>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</si>
  <si>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</si>
  <si>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</si>
  <si>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</si>
  <si>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</si>
  <si>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</si>
  <si>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</si>
  <si>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</si>
  <si>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</si>
  <si>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</si>
  <si>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</si>
  <si>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</si>
  <si>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</si>
  <si>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</si>
  <si>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</si>
  <si>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</si>
  <si>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</si>
  <si>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</si>
  <si>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</si>
  <si>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</si>
  <si>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</si>
  <si>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</si>
  <si>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</si>
  <si>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</si>
  <si>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</si>
  <si>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</si>
  <si>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</si>
  <si>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</si>
  <si>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</si>
  <si>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</si>
  <si>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</si>
  <si>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</si>
  <si>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</si>
  <si>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</si>
  <si>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</si>
  <si>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</si>
  <si>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</si>
  <si>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</si>
  <si>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</si>
  <si>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</si>
  <si>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</si>
  <si>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</si>
  <si>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</si>
  <si>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</si>
  <si>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</si>
  <si>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</si>
  <si>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</si>
  <si>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</si>
  <si>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</si>
  <si>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</si>
  <si>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</si>
  <si>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</si>
  <si>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</si>
  <si>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</si>
  <si>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</si>
  <si>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</si>
  <si>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</si>
  <si>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</si>
  <si>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</si>
  <si>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</si>
  <si>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</si>
  <si>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</si>
  <si>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</si>
  <si>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</si>
  <si>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</si>
  <si>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</si>
  <si>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</si>
  <si>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</si>
  <si>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</si>
  <si>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</si>
  <si>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</si>
  <si>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</si>
  <si>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</si>
  <si>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</si>
  <si>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</si>
  <si>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</si>
  <si>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</si>
  <si>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</si>
  <si>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</si>
  <si>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</si>
  <si>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</si>
  <si>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</si>
  <si>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</si>
  <si>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</si>
  <si>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</si>
  <si>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</si>
  <si>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</si>
  <si>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</si>
  <si>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</si>
  <si>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</si>
  <si>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</si>
  <si>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</si>
  <si>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</si>
  <si>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</si>
  <si>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</si>
  <si>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</si>
  <si>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</si>
  <si>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</si>
  <si>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</si>
  <si>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</si>
  <si>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</si>
  <si>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</si>
  <si>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</si>
  <si>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</si>
  <si>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</si>
  <si>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</si>
  <si>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</si>
  <si>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</si>
  <si>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</si>
  <si>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</si>
  <si>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</si>
  <si>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</si>
  <si>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</si>
  <si>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</si>
  <si>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</si>
  <si>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</si>
  <si>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</si>
  <si>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</si>
  <si>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</si>
  <si>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</si>
  <si>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</si>
  <si>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</si>
  <si>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</si>
  <si>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</si>
  <si>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</si>
  <si>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</si>
  <si>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</si>
  <si>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</si>
  <si>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</si>
  <si>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</si>
  <si>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</si>
  <si>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</si>
  <si>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</si>
  <si>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</si>
  <si>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</si>
  <si>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</si>
  <si>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</si>
  <si>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</si>
  <si>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</si>
  <si>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</si>
  <si>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</si>
  <si>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</si>
  <si>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</si>
  <si>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</si>
  <si>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</si>
  <si>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</si>
  <si>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</si>
  <si>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</si>
  <si>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</si>
  <si>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</si>
  <si>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</si>
  <si>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</si>
  <si>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</si>
  <si>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</si>
  <si>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</si>
  <si>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</si>
  <si>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</si>
  <si>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</si>
  <si>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</si>
  <si>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</si>
  <si>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</si>
  <si>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</si>
  <si>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</si>
  <si>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</si>
  <si>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</si>
  <si>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</si>
  <si>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</si>
  <si>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</si>
  <si>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</si>
  <si>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</si>
  <si>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</si>
  <si>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</si>
  <si>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</si>
  <si>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</si>
  <si>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</si>
  <si>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</si>
  <si>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</si>
  <si>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</si>
  <si>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</si>
  <si>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</si>
  <si>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</si>
  <si>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</si>
  <si>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</si>
  <si>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</si>
  <si>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</si>
  <si>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</si>
  <si>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</si>
  <si>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</si>
  <si>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</si>
  <si>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</si>
  <si>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</si>
  <si>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</si>
  <si>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</si>
  <si>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</si>
  <si>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</si>
  <si>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</si>
  <si>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</si>
  <si>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</si>
  <si>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</si>
  <si>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</si>
  <si>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</si>
  <si>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</si>
  <si>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</si>
  <si>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</si>
  <si>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</si>
  <si>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</si>
  <si>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</si>
  <si>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</si>
  <si>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</si>
  <si>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</si>
  <si>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</si>
  <si>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</si>
  <si>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</si>
  <si>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</si>
  <si>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</si>
  <si>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</si>
  <si>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</si>
  <si>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</si>
  <si>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</si>
  <si>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</si>
  <si>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</si>
  <si>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</si>
  <si>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</si>
  <si>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</si>
  <si>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</si>
  <si>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</si>
  <si>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</si>
  <si>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</si>
  <si>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</si>
  <si>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</si>
  <si>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</si>
  <si>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</si>
  <si>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</si>
  <si>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</si>
  <si>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</si>
  <si>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</si>
  <si>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</si>
  <si>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</si>
  <si>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</si>
  <si>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</si>
  <si>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</si>
  <si>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</si>
  <si>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</si>
  <si>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</si>
  <si>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</si>
  <si>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</si>
  <si>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</si>
  <si>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</si>
  <si>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</si>
  <si>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</si>
  <si>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</si>
  <si>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</si>
  <si>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</si>
  <si>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</si>
  <si>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</si>
  <si>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</si>
  <si>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</si>
  <si>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</si>
  <si>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</si>
  <si>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</si>
  <si>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</si>
  <si>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</si>
  <si>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</si>
  <si>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</si>
  <si>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</si>
  <si>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</si>
  <si>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</si>
  <si>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</si>
  <si>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</si>
  <si>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</si>
  <si>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</si>
  <si>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</si>
  <si>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</si>
  <si>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</si>
  <si>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</si>
  <si>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</si>
  <si>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</si>
  <si>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</si>
  <si>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</si>
  <si>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</si>
  <si>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</si>
  <si>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</si>
  <si>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</si>
  <si>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</si>
  <si>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</si>
  <si>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</si>
  <si>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</si>
  <si>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</si>
  <si>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</si>
  <si>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</si>
  <si>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</si>
  <si>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</si>
  <si>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</si>
  <si>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</si>
  <si>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</si>
  <si>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</si>
  <si>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</si>
  <si>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</si>
  <si>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</si>
  <si>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</si>
  <si>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</si>
  <si>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</si>
  <si>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</si>
  <si>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</si>
  <si>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</si>
  <si>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</si>
  <si>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</si>
  <si>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</si>
  <si>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</si>
  <si>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</si>
  <si>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</si>
  <si>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</si>
  <si>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</si>
  <si>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</si>
  <si>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</si>
  <si>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</si>
  <si>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</si>
  <si>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</si>
  <si>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</si>
  <si>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</si>
  <si>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</si>
  <si>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</si>
  <si>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</si>
  <si>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</si>
  <si>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</si>
  <si>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</si>
  <si>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</si>
  <si>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</si>
  <si>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</si>
  <si>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</si>
  <si>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</si>
  <si>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</si>
  <si>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</si>
  <si>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</si>
  <si>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</si>
  <si>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</si>
  <si>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</si>
  <si>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</si>
  <si>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</si>
  <si>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</si>
  <si>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</si>
  <si>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</si>
  <si>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</si>
  <si>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</si>
  <si>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</si>
  <si>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</si>
  <si>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</si>
  <si>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</si>
  <si>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</si>
  <si>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</si>
  <si>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</si>
  <si>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</si>
  <si>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</si>
  <si>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</si>
  <si>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</si>
  <si>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</si>
  <si>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</si>
  <si>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</si>
  <si>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</si>
  <si>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</si>
  <si>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</si>
  <si>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</si>
  <si>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</si>
  <si>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</si>
  <si>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</si>
  <si>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</si>
  <si>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</si>
  <si>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</si>
  <si>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</si>
  <si>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</si>
  <si>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</si>
  <si>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</si>
  <si>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</si>
  <si>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</si>
  <si>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</si>
  <si>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</si>
  <si>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</si>
  <si>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</si>
  <si>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</si>
  <si>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</si>
  <si>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</si>
  <si>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</si>
  <si>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</si>
  <si>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</si>
  <si>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</si>
  <si>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</si>
  <si>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</si>
  <si>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</si>
  <si>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</si>
  <si>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</si>
  <si>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</si>
  <si>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</si>
  <si>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</si>
  <si>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</si>
  <si>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</si>
  <si>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</si>
  <si>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</si>
  <si>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</si>
  <si>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</si>
  <si>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</si>
  <si>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</si>
  <si>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</si>
  <si>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</si>
  <si>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</si>
  <si>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</si>
  <si>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</si>
  <si>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</si>
  <si>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</si>
  <si>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</si>
  <si>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</si>
  <si>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</si>
  <si>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</si>
  <si>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</si>
  <si>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</si>
  <si>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</si>
  <si>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</si>
  <si>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</si>
  <si>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</si>
  <si>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</si>
  <si>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</si>
  <si>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</si>
  <si>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</si>
  <si>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</si>
  <si>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</si>
  <si>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</si>
  <si>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</si>
  <si>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</si>
  <si>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</si>
  <si>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</si>
  <si>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</si>
  <si>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</si>
  <si>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</si>
  <si>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</si>
  <si>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</si>
  <si>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</si>
  <si>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</si>
  <si>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</si>
  <si>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</si>
  <si>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</si>
  <si>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</si>
  <si>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</si>
  <si>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</si>
  <si>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</si>
  <si>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</si>
  <si>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</si>
  <si>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</si>
  <si>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</si>
  <si>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</si>
  <si>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</si>
  <si>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</si>
  <si>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</si>
  <si>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</si>
  <si>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</si>
  <si>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</si>
  <si>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</si>
  <si>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</si>
  <si>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</si>
  <si>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</si>
  <si>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</si>
  <si>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</si>
  <si>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</si>
  <si>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</si>
  <si>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</si>
  <si>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</si>
  <si>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</si>
  <si>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</si>
  <si>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</si>
  <si>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</si>
  <si>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</si>
  <si>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</si>
  <si>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</si>
  <si>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</si>
  <si>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</si>
  <si>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</si>
  <si>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</si>
  <si>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</si>
  <si>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</si>
  <si>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</si>
  <si>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</si>
  <si>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</si>
  <si>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</si>
  <si>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</si>
  <si>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</si>
  <si>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</si>
  <si>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</si>
  <si>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</si>
  <si>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</si>
  <si>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</si>
  <si>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</si>
  <si>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</si>
  <si>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</si>
  <si>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</si>
  <si>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</si>
  <si>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</si>
  <si>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</si>
  <si>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</si>
  <si>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</si>
  <si>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</si>
  <si>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</si>
  <si>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</si>
  <si>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</si>
  <si>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</si>
  <si>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</si>
  <si>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</si>
  <si>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</si>
  <si>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</si>
  <si>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</si>
  <si>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</si>
  <si>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</si>
  <si>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</si>
  <si>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</si>
  <si>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</si>
  <si>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</si>
  <si>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</si>
  <si>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</si>
  <si>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</si>
  <si>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</si>
  <si>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</si>
  <si>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</si>
  <si>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</si>
  <si>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</si>
  <si>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</si>
  <si>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</si>
  <si>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</si>
  <si>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</si>
  <si>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</si>
  <si>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</si>
  <si>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</si>
  <si>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</si>
  <si>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</si>
  <si>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</si>
  <si>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</si>
  <si>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</si>
  <si>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</si>
  <si>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</si>
  <si>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</si>
  <si>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</si>
  <si>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</si>
  <si>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</si>
  <si>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</si>
  <si>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</si>
  <si>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</si>
  <si>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</si>
  <si>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</si>
  <si>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</si>
  <si>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</si>
  <si>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</si>
  <si>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</si>
  <si>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</si>
  <si>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</si>
  <si>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</si>
  <si>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</si>
  <si>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</si>
  <si>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</si>
  <si>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</si>
  <si>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</si>
  <si>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</si>
  <si>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</si>
  <si>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</si>
  <si>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</si>
  <si>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</si>
  <si>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</si>
  <si>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</si>
  <si>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</si>
  <si>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</si>
  <si>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</si>
  <si>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</si>
  <si>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</si>
  <si>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</si>
  <si>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</si>
  <si>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</si>
  <si>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</si>
  <si>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</si>
  <si>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</si>
  <si>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</si>
  <si>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</si>
  <si>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</si>
  <si>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</si>
  <si>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</si>
  <si>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</si>
  <si>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</si>
  <si>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</si>
  <si>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</si>
  <si>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</si>
  <si>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</si>
  <si>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</si>
  <si>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</si>
  <si>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</si>
  <si>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</si>
  <si>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</si>
  <si>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</si>
  <si>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</si>
  <si>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</si>
  <si>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</si>
  <si>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</si>
  <si>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</si>
  <si>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</si>
  <si>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</si>
  <si>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</si>
  <si>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</si>
  <si>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</si>
  <si>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</si>
  <si>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</si>
  <si>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</si>
  <si>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</si>
  <si>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</si>
  <si>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</si>
  <si>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</si>
  <si>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</si>
  <si>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</si>
  <si>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</si>
  <si>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</si>
  <si>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</si>
  <si>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</si>
  <si>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</si>
  <si>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</si>
  <si>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</si>
  <si>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</si>
  <si>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</si>
  <si>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</si>
  <si>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</si>
  <si>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</si>
  <si>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</si>
  <si>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</si>
  <si>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</si>
  <si>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</si>
  <si>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</si>
  <si>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</si>
  <si>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</si>
  <si>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</si>
  <si>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</si>
  <si>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</si>
  <si>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</si>
  <si>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</si>
  <si>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</si>
  <si>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</si>
  <si>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</si>
  <si>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</si>
  <si>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</si>
  <si>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</si>
  <si>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</si>
  <si>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</si>
  <si>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</si>
  <si>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</si>
  <si>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</si>
  <si>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</si>
  <si>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</si>
  <si>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</si>
  <si>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</si>
  <si>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</si>
  <si>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</si>
  <si>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</si>
  <si>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</si>
  <si>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</si>
  <si>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</si>
  <si>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</si>
  <si>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</si>
  <si>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</si>
  <si>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</si>
  <si>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</si>
  <si>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</si>
  <si>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</si>
  <si>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</si>
  <si>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</si>
  <si>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</si>
  <si>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</si>
  <si>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</si>
  <si>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</si>
  <si>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</si>
  <si>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</si>
  <si>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</si>
  <si>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</si>
  <si>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</si>
  <si>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</si>
  <si>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</si>
  <si>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</si>
  <si>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</si>
  <si>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</si>
  <si>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</si>
  <si>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</si>
  <si>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</si>
  <si>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</si>
  <si>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</si>
  <si>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</si>
  <si>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</si>
  <si>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</si>
  <si>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</si>
  <si>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</si>
  <si>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</si>
  <si>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</si>
  <si>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</si>
  <si>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</si>
  <si>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</si>
  <si>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</si>
  <si>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</si>
  <si>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</si>
  <si>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</si>
  <si>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</si>
  <si>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</si>
  <si>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</si>
  <si>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</si>
  <si>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</si>
  <si>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</si>
  <si>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</si>
  <si>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</si>
  <si>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</si>
  <si>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</si>
  <si>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</si>
  <si>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</si>
  <si>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</si>
  <si>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</si>
  <si>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</si>
  <si>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</si>
  <si>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</si>
  <si>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</si>
  <si>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</si>
  <si>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</si>
  <si>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</si>
  <si>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</si>
  <si>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</si>
  <si>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</si>
  <si>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</si>
  <si>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</si>
  <si>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</si>
  <si>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</si>
  <si>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</si>
  <si>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</si>
  <si>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</si>
  <si>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</si>
  <si>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</si>
  <si>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</si>
  <si>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</si>
  <si>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</si>
  <si>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</si>
  <si>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</si>
  <si>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</si>
  <si>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</si>
  <si>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</si>
  <si>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</si>
  <si>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</si>
  <si>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</si>
  <si>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</si>
  <si>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</si>
  <si>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</si>
  <si>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</si>
  <si>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</si>
  <si>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</si>
  <si>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</si>
  <si>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</si>
  <si>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</si>
  <si>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</si>
  <si>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</si>
  <si>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</si>
  <si>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</si>
  <si>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</si>
  <si>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</si>
  <si>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</si>
  <si>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</si>
  <si>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</si>
  <si>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</si>
  <si>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</si>
  <si>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</si>
  <si>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</si>
  <si>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</si>
  <si>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</si>
  <si>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</si>
  <si>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</si>
  <si>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</si>
  <si>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</si>
  <si>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</si>
  <si>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</si>
  <si>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</si>
  <si>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</si>
  <si>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</si>
  <si>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</si>
  <si>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</si>
  <si>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</si>
  <si>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</si>
  <si>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</si>
  <si>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</si>
  <si>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</si>
  <si>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</si>
  <si>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</si>
  <si>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</si>
  <si>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</si>
  <si>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</si>
  <si>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</si>
  <si>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</si>
  <si>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</si>
  <si>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</si>
  <si>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</si>
  <si>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</si>
  <si>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</si>
  <si>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</si>
  <si>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</si>
  <si>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</si>
  <si>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</si>
  <si>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</si>
  <si>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</si>
  <si>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</si>
  <si>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</si>
  <si>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</si>
  <si>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</si>
  <si>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</si>
  <si>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</si>
  <si>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</si>
  <si>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</si>
  <si>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</si>
  <si>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</si>
  <si>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</si>
  <si>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</si>
  <si>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</si>
  <si>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</si>
  <si>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</si>
  <si>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</si>
  <si>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</si>
  <si>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</si>
  <si>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</si>
  <si>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</si>
  <si>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</si>
  <si>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</si>
  <si>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</si>
  <si>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</si>
  <si>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</si>
  <si>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</si>
  <si>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</si>
  <si>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</si>
  <si>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</si>
  <si>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</si>
  <si>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</si>
  <si>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</si>
  <si>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</si>
  <si>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</si>
  <si>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</si>
  <si>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</si>
  <si>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</si>
  <si>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</si>
  <si>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</si>
  <si>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</si>
  <si>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</si>
  <si>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</si>
  <si>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</si>
  <si>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</si>
  <si>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</si>
  <si>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</si>
  <si>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</si>
  <si>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</si>
  <si>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</si>
  <si>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</si>
  <si>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</si>
  <si>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</si>
  <si>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</si>
  <si>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</si>
  <si>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</si>
  <si>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</si>
  <si>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</si>
  <si>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</si>
  <si>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</si>
  <si>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</si>
  <si>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</si>
  <si>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</si>
  <si>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</si>
  <si>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</si>
  <si>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</si>
  <si>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</si>
  <si>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</si>
  <si>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</si>
  <si>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</si>
  <si>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</si>
  <si>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</si>
  <si>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</si>
  <si>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</si>
  <si>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</si>
  <si>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</si>
  <si>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</si>
  <si>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</si>
  <si>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</si>
  <si>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</si>
  <si>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</si>
  <si>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</si>
  <si>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</si>
  <si>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</si>
  <si>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</si>
  <si>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</si>
  <si>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</si>
  <si>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</si>
  <si>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</si>
  <si>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</si>
  <si>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</si>
  <si>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</si>
  <si>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</si>
  <si>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</si>
  <si>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</si>
  <si>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</si>
  <si>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</si>
  <si>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</si>
  <si>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</si>
  <si>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</si>
  <si>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</si>
  <si>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</si>
  <si>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</si>
  <si>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</si>
  <si>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</si>
  <si>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</si>
  <si>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</si>
  <si>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</si>
  <si>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</si>
  <si>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</si>
  <si>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</si>
  <si>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</si>
  <si>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</si>
  <si>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</si>
  <si>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</si>
  <si>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</si>
  <si>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</si>
  <si>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</si>
  <si>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</si>
  <si>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</si>
  <si>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</si>
  <si>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</si>
  <si>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</si>
  <si>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</si>
  <si>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</si>
  <si>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</si>
  <si>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</si>
  <si>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</si>
  <si>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</si>
  <si>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</si>
  <si>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</si>
  <si>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</si>
  <si>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</si>
  <si>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</si>
  <si>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</si>
  <si>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</si>
  <si>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</si>
  <si>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</si>
  <si>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</si>
  <si>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</si>
  <si>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</si>
  <si>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</si>
  <si>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</si>
  <si>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</si>
  <si>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</si>
  <si>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</si>
  <si>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</si>
  <si>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</si>
  <si>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</si>
  <si>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</si>
  <si>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</si>
  <si>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</si>
  <si>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</si>
  <si>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</si>
  <si>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</si>
  <si>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</si>
  <si>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</si>
  <si>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</si>
  <si>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</si>
  <si>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</si>
  <si>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</si>
  <si>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</si>
  <si>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</si>
  <si>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</si>
  <si>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</si>
  <si>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</si>
  <si>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</si>
  <si>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</si>
  <si>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</si>
  <si>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</si>
  <si>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</si>
  <si>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</si>
  <si>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</si>
  <si>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</si>
  <si>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</si>
  <si>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</si>
  <si>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</si>
  <si>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</si>
  <si>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</si>
  <si>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</si>
  <si>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</si>
  <si>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</si>
  <si>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</si>
  <si>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</si>
  <si>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</si>
  <si>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</si>
  <si>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</si>
  <si>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</si>
  <si>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</si>
  <si>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</si>
  <si>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</si>
  <si>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</si>
  <si>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</si>
  <si>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</si>
  <si>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</si>
  <si>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</si>
  <si>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</si>
  <si>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</si>
  <si>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</si>
  <si>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</si>
  <si>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</si>
  <si>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</si>
  <si>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</si>
  <si>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</si>
  <si>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</si>
  <si>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</si>
  <si>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</si>
  <si>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</si>
  <si>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</si>
  <si>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</si>
  <si>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</si>
  <si>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</si>
  <si>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</si>
  <si>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</si>
  <si>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</si>
  <si>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</si>
  <si>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</si>
  <si>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</si>
  <si>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</si>
  <si>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</si>
  <si>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</si>
  <si>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</si>
  <si>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</si>
  <si>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</si>
  <si>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</si>
  <si>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</si>
  <si>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</si>
  <si>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</si>
  <si>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</si>
  <si>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</si>
  <si>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</si>
  <si>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</si>
  <si>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</si>
  <si>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</si>
  <si>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</si>
  <si>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</si>
  <si>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</si>
  <si>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</si>
  <si>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</si>
  <si>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</si>
  <si>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</si>
  <si>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</si>
  <si>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</si>
  <si>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</si>
  <si>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</si>
  <si>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</si>
  <si>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</si>
  <si>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</si>
  <si>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</si>
  <si>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</si>
  <si>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</si>
  <si>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</si>
  <si>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</si>
  <si>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</si>
  <si>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</si>
  <si>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</si>
  <si>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</si>
  <si>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</si>
  <si>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</si>
  <si>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</si>
  <si>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</si>
  <si>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</si>
  <si>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</si>
  <si>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</si>
  <si>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</si>
  <si>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</si>
  <si>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</si>
  <si>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</si>
  <si>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</si>
  <si>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</si>
  <si>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</si>
  <si>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</si>
  <si>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</si>
  <si>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</si>
  <si>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</si>
  <si>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</si>
  <si>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</si>
  <si>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</si>
  <si>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</si>
  <si>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</si>
  <si>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</si>
  <si>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</si>
  <si>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</si>
  <si>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</si>
  <si>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</si>
  <si>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</si>
  <si>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</si>
  <si>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</si>
  <si>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</si>
  <si>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</si>
  <si>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</si>
  <si>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</si>
  <si>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</si>
  <si>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</si>
  <si>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</si>
  <si>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</si>
  <si>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</si>
  <si>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</si>
  <si>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</si>
  <si>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</si>
  <si>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</si>
  <si>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</si>
  <si>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</si>
  <si>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</si>
  <si>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</si>
  <si>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</si>
  <si>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</si>
  <si>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</si>
  <si>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</si>
  <si>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</si>
  <si>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</si>
  <si>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</si>
  <si>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</si>
  <si>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</si>
  <si>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</si>
  <si>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</si>
  <si>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</si>
  <si>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</si>
  <si>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</si>
  <si>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</si>
  <si>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</si>
  <si>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</si>
  <si>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</si>
  <si>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</si>
  <si>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</si>
  <si>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</si>
  <si>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</si>
  <si>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</si>
  <si>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</si>
  <si>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</si>
  <si>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</si>
  <si>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</si>
  <si>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</si>
  <si>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</si>
  <si>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</si>
  <si>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</si>
  <si>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</si>
  <si>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</si>
  <si>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</si>
  <si>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</si>
  <si>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</si>
  <si>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</si>
  <si>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</si>
  <si>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</si>
  <si>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</si>
  <si>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</si>
  <si>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</si>
  <si>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</si>
  <si>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</si>
  <si>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</si>
  <si>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</si>
  <si>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</si>
  <si>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</si>
  <si>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</si>
  <si>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</si>
  <si>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</si>
  <si>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</si>
  <si>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</si>
  <si>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</si>
  <si>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</si>
  <si>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</si>
  <si>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</si>
  <si>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</si>
  <si>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</si>
  <si>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</si>
  <si>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</si>
  <si>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</si>
  <si>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</si>
  <si>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</si>
  <si>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</si>
  <si>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</si>
  <si>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</si>
  <si>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</si>
  <si>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</si>
  <si>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</si>
  <si>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</si>
  <si>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</si>
  <si>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</si>
  <si>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</si>
  <si>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</si>
  <si>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</si>
  <si>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</si>
  <si>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</si>
  <si>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</si>
  <si>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</si>
  <si>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</si>
  <si>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</si>
  <si>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</si>
  <si>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</si>
  <si>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</si>
  <si>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</si>
  <si>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</si>
  <si>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</si>
  <si>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</si>
  <si>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</si>
  <si>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</si>
  <si>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</si>
  <si>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</si>
  <si>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</si>
  <si>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</si>
  <si>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</si>
  <si>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</si>
  <si>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</si>
  <si>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</si>
  <si>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</si>
  <si>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</si>
  <si>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</si>
  <si>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</si>
  <si>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</si>
  <si>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</si>
  <si>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</si>
  <si>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</si>
  <si>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</si>
  <si>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</si>
  <si>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</si>
  <si>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</si>
  <si>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</si>
  <si>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</si>
  <si>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</si>
  <si>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</si>
  <si>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</si>
  <si>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</si>
  <si>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</si>
  <si>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</si>
  <si>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</si>
  <si>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</si>
  <si>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</si>
  <si>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</si>
  <si>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</si>
  <si>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</si>
  <si>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</si>
  <si>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</si>
  <si>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</si>
  <si>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</si>
  <si>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</si>
  <si>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</si>
  <si>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</si>
  <si>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</si>
  <si>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</si>
  <si>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</si>
  <si>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</si>
  <si>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</si>
  <si>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</si>
  <si>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</si>
  <si>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</si>
  <si>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</si>
  <si>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</si>
  <si>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</si>
  <si>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</si>
  <si>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</si>
  <si>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</si>
  <si>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</si>
  <si>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</si>
  <si>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</si>
  <si>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</si>
  <si>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</si>
  <si>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</si>
  <si>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</si>
  <si>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</si>
  <si>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</si>
  <si>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</si>
  <si>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</si>
  <si>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</si>
  <si>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</si>
  <si>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</si>
  <si>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</si>
  <si>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</si>
  <si>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</si>
  <si>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</si>
  <si>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</si>
  <si>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</si>
  <si>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</si>
  <si>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</si>
  <si>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</si>
  <si>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</si>
  <si>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</si>
  <si>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</si>
  <si>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</si>
  <si>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</si>
  <si>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</si>
  <si>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</si>
  <si>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</si>
  <si>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</si>
  <si>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</si>
  <si>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</si>
  <si>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</si>
  <si>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</si>
  <si>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</si>
  <si>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</si>
  <si>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</si>
  <si>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</si>
  <si>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</si>
  <si>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</si>
  <si>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</si>
  <si>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</si>
  <si>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</si>
  <si>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</si>
  <si>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</si>
  <si>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</si>
  <si>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</si>
  <si>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</si>
  <si>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</si>
  <si>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</si>
  <si>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</si>
  <si>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</si>
  <si>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</si>
  <si>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</si>
  <si>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</si>
  <si>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</si>
  <si>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</si>
  <si>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</si>
  <si>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</si>
  <si>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</si>
  <si>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</si>
  <si>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</si>
  <si>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</si>
  <si>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</si>
  <si>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</si>
  <si>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</si>
  <si>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</si>
  <si>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</si>
  <si>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</si>
  <si>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</si>
  <si>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</si>
  <si>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</si>
  <si>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</si>
  <si>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</si>
  <si>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</si>
  <si>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</si>
  <si>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</si>
  <si>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</si>
  <si>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</si>
  <si>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</si>
  <si>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</si>
  <si>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</si>
  <si>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</si>
  <si>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</si>
  <si>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</si>
  <si>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</si>
  <si>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</si>
  <si>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</si>
  <si>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</si>
  <si>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</si>
  <si>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</si>
  <si>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</si>
  <si>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</si>
  <si>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</si>
  <si>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</si>
  <si>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</si>
  <si>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</si>
  <si>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</si>
  <si>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</si>
  <si>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</si>
  <si>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</si>
  <si>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</si>
  <si>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</si>
  <si>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</si>
  <si>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</si>
  <si>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</si>
  <si>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</si>
  <si>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</si>
  <si>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</si>
  <si>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</si>
  <si>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</si>
  <si>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</si>
  <si>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</si>
  <si>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</si>
  <si>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</si>
  <si>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</si>
  <si>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</si>
  <si>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</si>
  <si>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</si>
  <si>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</si>
  <si>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</si>
  <si>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</si>
  <si>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</si>
  <si>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</si>
  <si>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</si>
  <si>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</si>
  <si>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</si>
  <si>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</si>
  <si>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</si>
  <si>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</si>
  <si>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</si>
  <si>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</si>
  <si>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</si>
  <si>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</si>
  <si>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</si>
  <si>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</si>
  <si>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</si>
  <si>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</si>
  <si>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</si>
  <si>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</si>
  <si>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</si>
  <si>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</si>
  <si>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</si>
  <si>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</si>
  <si>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</si>
  <si>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</si>
  <si>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</si>
  <si>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</si>
  <si>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</si>
  <si>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</si>
  <si>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</si>
  <si>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</si>
  <si>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</si>
  <si>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</si>
  <si>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</si>
  <si>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</si>
  <si>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</si>
  <si>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</si>
  <si>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</si>
  <si>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</si>
  <si>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</si>
  <si>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</si>
  <si>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</si>
  <si>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</si>
  <si>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</si>
  <si>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</si>
  <si>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</si>
  <si>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</si>
  <si>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</si>
  <si>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</si>
  <si>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</si>
  <si>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</si>
  <si>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</si>
  <si>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</si>
  <si>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</si>
  <si>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</si>
  <si>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</si>
  <si>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</si>
  <si>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</si>
  <si>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</si>
  <si>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</si>
  <si>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</si>
  <si>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</si>
  <si>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</si>
  <si>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</si>
  <si>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</si>
  <si>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</si>
  <si>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</si>
  <si>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</si>
  <si>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</si>
  <si>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</si>
  <si>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</si>
  <si>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</si>
  <si>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</si>
  <si>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</si>
  <si>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</si>
  <si>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</si>
  <si>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</si>
  <si>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</si>
  <si>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</si>
  <si>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</si>
  <si>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</si>
  <si>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</si>
  <si>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</si>
  <si>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</si>
  <si>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</si>
  <si>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</si>
  <si>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</si>
  <si>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</si>
  <si>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</si>
  <si>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</si>
  <si>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</si>
  <si>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</si>
  <si>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</si>
  <si>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</si>
  <si>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</si>
  <si>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</si>
  <si>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</si>
  <si>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</si>
  <si>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</si>
  <si>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</si>
  <si>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</si>
  <si>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</si>
  <si>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</si>
  <si>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</si>
  <si>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</si>
  <si>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</si>
  <si>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</si>
  <si>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</si>
  <si>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</si>
  <si>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</si>
  <si>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</si>
  <si>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</si>
  <si>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</si>
  <si>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</si>
  <si>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</si>
  <si>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</si>
  <si>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</si>
  <si>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</si>
  <si>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</si>
  <si>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</si>
  <si>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</si>
  <si>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</si>
  <si>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</si>
  <si>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</si>
  <si>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</si>
  <si>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</si>
  <si>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</si>
  <si>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</si>
  <si>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</si>
  <si>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</si>
  <si>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</si>
  <si>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</si>
  <si>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</si>
  <si>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</si>
  <si>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</si>
  <si>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</si>
  <si>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</si>
  <si>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</si>
  <si>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</si>
  <si>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</si>
  <si>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</si>
  <si>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</si>
  <si>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</si>
  <si>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</si>
  <si>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</si>
  <si>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</si>
  <si>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</si>
  <si>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</si>
  <si>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</si>
  <si>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</si>
  <si>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</si>
  <si>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</si>
  <si>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</si>
  <si>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</si>
  <si>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</si>
  <si>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</si>
  <si>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</si>
  <si>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</si>
  <si>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</si>
  <si>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</si>
  <si>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</si>
  <si>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</si>
  <si>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</si>
  <si>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</si>
  <si>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</si>
  <si>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</si>
  <si>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</si>
  <si>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</si>
  <si>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</si>
  <si>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</si>
  <si>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</si>
  <si>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</si>
  <si>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</si>
  <si>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</si>
  <si>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</si>
  <si>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</si>
  <si>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</si>
  <si>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</si>
  <si>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</si>
  <si>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</si>
  <si>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</si>
  <si>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</si>
  <si>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</si>
  <si>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</si>
  <si>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</si>
  <si>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</si>
  <si>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</si>
  <si>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</si>
  <si>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</si>
  <si>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</si>
  <si>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</si>
  <si>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</si>
  <si>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</si>
  <si>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</si>
  <si>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</si>
  <si>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</si>
  <si>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</si>
  <si>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</si>
  <si>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</si>
  <si>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</si>
  <si>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</si>
  <si>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</si>
  <si>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</si>
  <si>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</si>
  <si>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</si>
  <si>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</si>
  <si>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</si>
  <si>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</si>
  <si>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</si>
  <si>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</si>
  <si>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</si>
  <si>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</si>
  <si>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</si>
  <si>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</si>
  <si>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</si>
  <si>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</si>
  <si>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</si>
  <si>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</si>
  <si>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</si>
  <si>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</si>
  <si>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</si>
  <si>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</si>
  <si>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</si>
  <si>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</si>
  <si>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</si>
  <si>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</si>
  <si>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</si>
  <si>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</si>
  <si>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</si>
  <si>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</si>
  <si>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</si>
  <si>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</si>
  <si>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</si>
  <si>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</si>
  <si>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</si>
  <si>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</si>
  <si>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</si>
  <si>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</si>
  <si>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</si>
  <si>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</si>
  <si>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</si>
  <si>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</si>
  <si>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</si>
  <si>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</si>
  <si>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</si>
  <si>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</si>
  <si>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</si>
  <si>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</si>
  <si>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</si>
  <si>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</si>
  <si>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</si>
  <si>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</si>
  <si>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</si>
  <si>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</si>
  <si>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</si>
  <si>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</si>
  <si>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</si>
  <si>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</si>
  <si>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</si>
  <si>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</si>
  <si>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</si>
  <si>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</si>
  <si>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</si>
  <si>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</si>
  <si>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</si>
  <si>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</si>
  <si>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</si>
  <si>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</si>
  <si>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</si>
  <si>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</si>
  <si>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</si>
  <si>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</si>
  <si>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</si>
  <si>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</si>
  <si>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</si>
  <si>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</si>
  <si>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</si>
  <si>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</si>
  <si>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</si>
  <si>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</si>
  <si>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</si>
  <si>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</si>
  <si>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</si>
  <si>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</si>
  <si>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</si>
  <si>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</si>
  <si>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</si>
  <si>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</si>
  <si>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</si>
  <si>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</si>
  <si>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</si>
  <si>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</si>
  <si>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</si>
  <si>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</si>
  <si>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</si>
  <si>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</si>
  <si>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</si>
  <si>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</si>
  <si>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</si>
  <si>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</si>
  <si>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</si>
  <si>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</si>
  <si>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</si>
  <si>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</si>
  <si>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</si>
  <si>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</si>
  <si>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</si>
  <si>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</si>
  <si>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</si>
  <si>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</si>
  <si>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</si>
  <si>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</si>
  <si>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</si>
  <si>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</si>
  <si>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</si>
  <si>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</si>
  <si>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</si>
  <si>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</si>
  <si>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</si>
  <si>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</si>
  <si>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</si>
  <si>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</si>
  <si>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</si>
  <si>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</si>
  <si>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</si>
  <si>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</si>
  <si>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</si>
  <si>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</si>
  <si>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</si>
  <si>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</si>
  <si>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</si>
  <si>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</si>
  <si>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</si>
  <si>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</si>
  <si>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</si>
  <si>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</si>
  <si>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</si>
  <si>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</si>
  <si>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</si>
  <si>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</si>
  <si>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</si>
  <si>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</si>
  <si>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</si>
  <si>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</si>
  <si>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</si>
  <si>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</si>
  <si>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</si>
  <si>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</si>
  <si>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</si>
  <si>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</si>
  <si>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</si>
  <si>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</si>
  <si>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</si>
  <si>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</si>
  <si>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</si>
  <si>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</si>
  <si>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</si>
  <si>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</si>
  <si>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</si>
  <si>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</si>
  <si>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</si>
  <si>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</si>
  <si>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</si>
  <si>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</si>
  <si>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</si>
  <si>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</si>
  <si>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</si>
  <si>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</si>
  <si>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</si>
  <si>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</si>
  <si>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</si>
  <si>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</si>
  <si>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</si>
  <si>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</si>
  <si>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</si>
  <si>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</si>
  <si>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</si>
  <si>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</si>
  <si>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</si>
  <si>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</si>
  <si>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</si>
  <si>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</si>
  <si>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</si>
  <si>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</si>
  <si>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</si>
  <si>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</si>
  <si>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</si>
  <si>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</si>
  <si>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</si>
  <si>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</si>
  <si>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</si>
  <si>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</si>
  <si>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</si>
  <si>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</si>
  <si>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</si>
  <si>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</si>
  <si>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</si>
  <si>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</si>
  <si>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</si>
  <si>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</si>
  <si>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</si>
  <si>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</si>
  <si>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</si>
  <si>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</si>
  <si>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</si>
  <si>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</si>
  <si>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</si>
  <si>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</si>
  <si>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</si>
  <si>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</si>
  <si>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</si>
  <si>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</si>
  <si>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</si>
  <si>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</si>
  <si>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</si>
  <si>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</si>
  <si>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</si>
  <si>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</si>
  <si>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</si>
  <si>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</si>
  <si>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</si>
  <si>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</si>
  <si>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</si>
  <si>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</si>
  <si>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</si>
  <si>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</si>
  <si>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</si>
  <si>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</si>
  <si>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</si>
  <si>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</si>
  <si>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</si>
  <si>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</si>
  <si>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</si>
  <si>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</si>
  <si>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</si>
  <si>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</si>
  <si>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</si>
  <si>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</si>
  <si>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</si>
  <si>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</si>
  <si>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</si>
  <si>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</si>
  <si>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</si>
  <si>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</si>
  <si>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</si>
  <si>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</si>
  <si>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</si>
  <si>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</si>
  <si>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</si>
  <si>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</si>
  <si>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</si>
  <si>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</si>
  <si>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</si>
  <si>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</si>
  <si>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</si>
  <si>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</si>
  <si>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</si>
  <si>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</si>
  <si>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</si>
  <si>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</si>
  <si>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</si>
  <si>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</si>
  <si>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</si>
  <si>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</si>
  <si>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</si>
  <si>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</si>
  <si>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</si>
  <si>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</si>
  <si>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</si>
  <si>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</si>
  <si>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</si>
  <si>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</si>
  <si>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</si>
  <si>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</si>
  <si>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</si>
  <si>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</si>
  <si>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</si>
  <si>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</si>
  <si>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</si>
  <si>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</si>
  <si>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</si>
  <si>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</si>
  <si>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</si>
  <si>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</si>
  <si>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</si>
  <si>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</si>
  <si>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</si>
  <si>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</si>
  <si>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</si>
  <si>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</si>
  <si>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</si>
  <si>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</si>
  <si>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</si>
  <si>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</si>
  <si>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</si>
  <si>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</si>
  <si>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</si>
  <si>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</si>
  <si>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</si>
  <si>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</si>
  <si>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</si>
  <si>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</si>
  <si>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</si>
  <si>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</si>
  <si>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</si>
  <si>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</si>
  <si>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</si>
  <si>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</si>
  <si>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</si>
  <si>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</si>
  <si>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</si>
  <si>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</si>
  <si>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</si>
  <si>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</si>
  <si>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</si>
  <si>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</si>
  <si>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</si>
  <si>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</si>
  <si>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</si>
  <si>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</si>
  <si>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</si>
  <si>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</si>
  <si>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</si>
  <si>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</si>
  <si>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</si>
  <si>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</si>
  <si>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</si>
  <si>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</si>
  <si>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</si>
  <si>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</si>
  <si>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</si>
  <si>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</si>
  <si>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</si>
  <si>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</si>
  <si>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</si>
  <si>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</si>
  <si>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</si>
  <si>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</si>
  <si>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</si>
  <si>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</si>
  <si>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</si>
  <si>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</si>
  <si>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</si>
  <si>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</si>
  <si>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</si>
  <si>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</si>
  <si>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</si>
  <si>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</si>
  <si>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</si>
  <si>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</si>
  <si>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</si>
  <si>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</si>
  <si>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</si>
  <si>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</si>
  <si>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</si>
  <si>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</si>
  <si>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</si>
  <si>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</si>
  <si>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</si>
  <si>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</si>
  <si>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</si>
  <si>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</si>
  <si>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</si>
  <si>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</si>
  <si>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</si>
  <si>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</si>
  <si>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</si>
  <si>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</si>
  <si>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</si>
  <si>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</si>
  <si>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</si>
  <si>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</si>
  <si>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</si>
  <si>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</si>
  <si>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</si>
  <si>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</si>
  <si>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</si>
  <si>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</si>
  <si>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</si>
  <si>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</si>
  <si>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</si>
  <si>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</si>
  <si>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</si>
  <si>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</si>
  <si>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</si>
  <si>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</si>
  <si>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</si>
  <si>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</si>
  <si>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</si>
  <si>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</si>
  <si>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</si>
  <si>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</si>
  <si>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</si>
  <si>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</si>
  <si>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</si>
  <si>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</si>
  <si>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</si>
  <si>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</si>
  <si>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</si>
  <si>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</si>
  <si>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</si>
  <si>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</si>
  <si>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</si>
  <si>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</si>
  <si>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</si>
  <si>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</si>
  <si>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</si>
  <si>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</si>
  <si>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</si>
  <si>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</si>
  <si>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</si>
  <si>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</si>
  <si>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</si>
  <si>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</si>
  <si>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</si>
  <si>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</si>
  <si>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</si>
  <si>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</si>
  <si>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</si>
  <si>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</si>
  <si>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</si>
  <si>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</si>
  <si>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</si>
  <si>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</si>
  <si>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</si>
  <si>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</si>
  <si>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</si>
  <si>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</si>
  <si>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</si>
  <si>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</si>
  <si>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</si>
  <si>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</si>
  <si>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</si>
  <si>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</si>
  <si>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</si>
  <si>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</si>
  <si>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</si>
  <si>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</si>
  <si>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</si>
  <si>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</si>
  <si>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</si>
  <si>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</si>
  <si>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</si>
  <si>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</si>
  <si>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</si>
  <si>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</si>
  <si>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</si>
  <si>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</si>
  <si>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</si>
  <si>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</si>
  <si>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</si>
  <si>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</si>
  <si>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</si>
  <si>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</si>
  <si>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</si>
  <si>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</si>
  <si>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</si>
  <si>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</si>
  <si>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</si>
  <si>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</si>
  <si>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</si>
  <si>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</si>
  <si>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</si>
  <si>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</si>
  <si>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</si>
  <si>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</si>
  <si>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</si>
  <si>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</si>
  <si>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</si>
  <si>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</si>
  <si>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</si>
  <si>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</si>
  <si>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</si>
  <si>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</si>
  <si>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</si>
  <si>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</si>
  <si>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</si>
  <si>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</si>
  <si>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</si>
  <si>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</si>
  <si>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</si>
  <si>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</si>
  <si>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</si>
  <si>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</si>
  <si>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</si>
  <si>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</si>
  <si>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</si>
  <si>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</si>
  <si>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</si>
  <si>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</si>
  <si>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</si>
  <si>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</si>
  <si>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</si>
  <si>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</si>
  <si>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</si>
  <si>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</si>
  <si>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</si>
  <si>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</si>
  <si>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</si>
  <si>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</si>
  <si>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</si>
  <si>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</si>
  <si>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</si>
  <si>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</si>
  <si>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</si>
  <si>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</si>
  <si>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</si>
  <si>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</si>
  <si>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</si>
  <si>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</si>
  <si>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</si>
  <si>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</si>
  <si>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</si>
  <si>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</si>
  <si>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</si>
  <si>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</si>
  <si>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</si>
  <si>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</si>
  <si>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</si>
  <si>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</si>
  <si>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</si>
  <si>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</si>
  <si>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</si>
  <si>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</si>
  <si>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</si>
  <si>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</si>
  <si>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</si>
  <si>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</si>
  <si>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</si>
  <si>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</si>
  <si>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</si>
  <si>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</si>
  <si>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</si>
  <si>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</si>
  <si>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</si>
  <si>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</si>
  <si>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</si>
  <si>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</si>
  <si>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</si>
  <si>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</si>
  <si>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</si>
  <si>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</si>
  <si>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</si>
  <si>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</si>
  <si>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</si>
  <si>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</si>
  <si>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</si>
  <si>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</si>
  <si>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</si>
  <si>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</si>
  <si>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</si>
  <si>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</si>
  <si>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</si>
  <si>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</si>
  <si>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</si>
  <si>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</si>
  <si>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</si>
  <si>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</si>
  <si>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</si>
  <si>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</si>
  <si>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</si>
  <si>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</si>
  <si>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</si>
  <si>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</si>
  <si>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</si>
  <si>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</si>
  <si>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</si>
  <si>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</si>
  <si>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</si>
  <si>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</si>
  <si>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</si>
  <si>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</si>
  <si>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</si>
  <si>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</si>
  <si>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</si>
  <si>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</si>
  <si>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</si>
  <si>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</si>
  <si>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</si>
  <si>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</si>
  <si>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</si>
  <si>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</si>
  <si>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</si>
  <si>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</si>
  <si>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</si>
  <si>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</si>
  <si>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</si>
  <si>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</si>
  <si>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</si>
  <si>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</si>
  <si>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</si>
  <si>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</si>
  <si>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</si>
  <si>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</si>
  <si>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</si>
  <si>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</si>
  <si>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</si>
  <si>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</si>
  <si>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</si>
  <si>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</si>
  <si>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</si>
  <si>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</si>
  <si>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</si>
  <si>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</si>
  <si>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</si>
  <si>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</si>
  <si>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</si>
  <si>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</si>
  <si>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</si>
  <si>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</si>
  <si>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</si>
  <si>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</si>
  <si>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</si>
  <si>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</si>
  <si>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</si>
  <si>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</si>
  <si>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</si>
  <si>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</si>
  <si>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</si>
  <si>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</si>
  <si>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</si>
  <si>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</si>
  <si>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</si>
  <si>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</si>
  <si>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</si>
  <si>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</si>
  <si>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</si>
  <si>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</si>
  <si>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</si>
  <si>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</si>
  <si>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</si>
  <si>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</si>
  <si>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</si>
  <si>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</si>
  <si>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</si>
  <si>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</si>
  <si>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</si>
  <si>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</si>
  <si>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</si>
  <si>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</si>
  <si>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</si>
  <si>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</si>
  <si>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</si>
  <si>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</si>
  <si>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</si>
  <si>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</si>
  <si>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</si>
  <si>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</si>
  <si>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</si>
  <si>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</si>
  <si>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</si>
  <si>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</si>
  <si>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</si>
  <si>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</si>
  <si>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</si>
  <si>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</si>
  <si>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</si>
  <si>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</si>
  <si>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</si>
  <si>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</si>
  <si>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</si>
  <si>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</si>
  <si>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</si>
  <si>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</si>
  <si>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</si>
  <si>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</si>
  <si>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</si>
  <si>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</si>
  <si>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</si>
  <si>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</si>
  <si>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</si>
  <si>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</si>
  <si>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</si>
  <si>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</si>
  <si>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</si>
  <si>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</si>
  <si>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</si>
  <si>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</si>
  <si>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</si>
  <si>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</si>
  <si>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</si>
  <si>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</si>
  <si>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</si>
  <si>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</si>
  <si>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</si>
  <si>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</si>
  <si>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</si>
  <si>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</si>
  <si>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</si>
  <si>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</si>
  <si>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</si>
  <si>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</si>
  <si>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</si>
  <si>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</si>
  <si>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</si>
  <si>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</si>
  <si>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</si>
  <si>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</si>
  <si>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</si>
  <si>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</si>
  <si>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</si>
  <si>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</si>
  <si>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</si>
  <si>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</si>
  <si>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</si>
  <si>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</si>
  <si>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</si>
  <si>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</si>
  <si>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</si>
  <si>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</si>
  <si>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</si>
  <si>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</si>
  <si>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</si>
  <si>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</si>
  <si>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</si>
  <si>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</si>
  <si>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</si>
  <si>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</si>
  <si>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</si>
  <si>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</si>
  <si>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</si>
  <si>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</si>
  <si>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</si>
  <si>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</si>
  <si>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</si>
  <si>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</si>
  <si>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</si>
  <si>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</si>
  <si>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</si>
  <si>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</si>
  <si>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</si>
  <si>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</si>
  <si>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</si>
  <si>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</si>
  <si>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</si>
  <si>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</si>
  <si>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</si>
  <si>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</si>
  <si>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</si>
  <si>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</si>
  <si>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</si>
  <si>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</si>
  <si>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</si>
  <si>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</si>
  <si>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</si>
  <si>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</si>
  <si>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</si>
  <si>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</si>
  <si>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</si>
  <si>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</si>
  <si>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</si>
  <si>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</si>
  <si>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</si>
  <si>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</si>
  <si>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</si>
  <si>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</si>
  <si>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</si>
  <si>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</si>
  <si>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</si>
  <si>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</si>
  <si>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</si>
  <si>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</si>
  <si>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</si>
  <si>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</si>
  <si>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</si>
  <si>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</si>
  <si>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</si>
  <si>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</si>
  <si>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</si>
  <si>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</si>
  <si>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</si>
  <si>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</si>
  <si>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</si>
  <si>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</si>
  <si>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</si>
  <si>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</si>
  <si>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</si>
  <si>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</si>
  <si>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</si>
  <si>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</si>
  <si>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</si>
  <si>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</si>
  <si>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</si>
  <si>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</si>
  <si>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</si>
  <si>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</si>
  <si>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</si>
  <si>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</si>
  <si>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</si>
  <si>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</si>
  <si>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</si>
  <si>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</si>
  <si>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</si>
  <si>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</si>
  <si>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</si>
  <si>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</si>
  <si>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</si>
  <si>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</si>
  <si>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</si>
  <si>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</si>
  <si>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</si>
  <si>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</si>
  <si>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</si>
  <si>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</si>
  <si>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</si>
  <si>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</si>
  <si>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</si>
  <si>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</si>
  <si>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</si>
  <si>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</si>
  <si>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</si>
  <si>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</si>
  <si>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</si>
  <si>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</si>
  <si>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</si>
  <si>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</si>
  <si>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</si>
  <si>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</si>
  <si>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</si>
  <si>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</si>
  <si>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</si>
  <si>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</si>
  <si>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</si>
  <si>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</si>
  <si>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</si>
  <si>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</si>
  <si>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</si>
  <si>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</si>
  <si>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</si>
  <si>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</si>
  <si>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</si>
  <si>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</si>
  <si>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</si>
  <si>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</si>
  <si>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</si>
  <si>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</si>
  <si>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</si>
  <si>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</si>
  <si>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</si>
  <si>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</si>
  <si>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</si>
  <si>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</si>
  <si>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</si>
  <si>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</si>
  <si>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</si>
  <si>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</si>
  <si>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</si>
  <si>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</si>
  <si>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</si>
  <si>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</si>
  <si>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</si>
  <si>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</si>
  <si>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</si>
  <si>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</si>
  <si>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</si>
  <si>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</si>
  <si>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</si>
  <si>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</si>
  <si>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</si>
  <si>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</si>
  <si>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</si>
  <si>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</si>
  <si>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</si>
  <si>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</si>
  <si>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</si>
  <si>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</si>
  <si>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</si>
  <si>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</si>
  <si>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</si>
  <si>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</si>
  <si>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</si>
  <si>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</si>
  <si>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</si>
  <si>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</si>
  <si>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</si>
  <si>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</si>
  <si>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</si>
  <si>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</si>
  <si>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</si>
  <si>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</si>
  <si>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</si>
  <si>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</si>
  <si>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</si>
  <si>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</si>
  <si>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</si>
  <si>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</si>
  <si>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</si>
  <si>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</si>
  <si>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</si>
  <si>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</si>
  <si>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</si>
  <si>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</si>
  <si>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</si>
  <si>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</si>
  <si>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</si>
  <si>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</si>
  <si>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</si>
  <si>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</si>
  <si>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</si>
  <si>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</si>
  <si>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</si>
  <si>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</si>
  <si>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</si>
  <si>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</si>
  <si>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</si>
  <si>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</si>
  <si>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</si>
  <si>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</si>
  <si>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</si>
  <si>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</si>
  <si>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</si>
  <si>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</si>
  <si>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</si>
  <si>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</si>
  <si>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</si>
  <si>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</si>
  <si>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</si>
  <si>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</si>
  <si>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</si>
  <si>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</si>
  <si>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</si>
  <si>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</si>
  <si>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</si>
  <si>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</si>
  <si>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</si>
  <si>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</si>
  <si>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</si>
  <si>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</si>
  <si>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</si>
  <si>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</si>
  <si>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</si>
  <si>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</si>
  <si>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</si>
  <si>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</si>
  <si>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</si>
  <si>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</si>
  <si>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</si>
  <si>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</si>
  <si>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</si>
  <si>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</si>
  <si>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</si>
  <si>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</si>
  <si>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</si>
  <si>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</si>
  <si>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</si>
  <si>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</si>
  <si>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</si>
  <si>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</si>
  <si>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</si>
  <si>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</si>
  <si>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</si>
  <si>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</si>
  <si>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</si>
  <si>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</si>
  <si>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</si>
  <si>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</si>
  <si>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</si>
  <si>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</si>
  <si>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</si>
  <si>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</si>
  <si>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</si>
  <si>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</si>
  <si>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</si>
  <si>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</si>
  <si>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</si>
  <si>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</si>
  <si>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</si>
  <si>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</si>
  <si>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</si>
  <si>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</si>
  <si>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</si>
  <si>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</si>
  <si>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</si>
  <si>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</si>
  <si>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</si>
  <si>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</si>
  <si>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</si>
  <si>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</si>
  <si>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</si>
  <si>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</si>
  <si>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</si>
  <si>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</si>
  <si>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</si>
  <si>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</si>
  <si>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</si>
  <si>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</si>
  <si>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</si>
  <si>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</si>
  <si>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</si>
  <si>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</si>
  <si>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</si>
  <si>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</si>
  <si>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</si>
  <si>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</si>
  <si>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</si>
  <si>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</si>
  <si>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</si>
  <si>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</si>
  <si>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</si>
  <si>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</si>
  <si>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</si>
  <si>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</si>
  <si>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</si>
  <si>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</si>
  <si>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</si>
  <si>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</si>
  <si>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</si>
  <si>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</si>
  <si>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</si>
  <si>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</si>
  <si>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</si>
  <si>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</si>
  <si>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</si>
  <si>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</si>
  <si>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</si>
  <si>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</si>
  <si>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</si>
  <si>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</si>
  <si>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</si>
  <si>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</si>
  <si>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</si>
  <si>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</si>
  <si>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</si>
  <si>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</si>
  <si>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</si>
  <si>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</si>
  <si>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</si>
  <si>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</si>
  <si>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</si>
  <si>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</si>
  <si>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</si>
  <si>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</si>
  <si>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</si>
  <si>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</si>
  <si>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</si>
  <si>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</si>
  <si>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</si>
  <si>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</si>
  <si>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</si>
  <si>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</si>
  <si>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</si>
  <si>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</si>
  <si>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</si>
  <si>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</si>
  <si>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</si>
  <si>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</si>
  <si>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</si>
  <si>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</si>
  <si>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</si>
  <si>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</si>
  <si>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</si>
  <si>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</si>
  <si>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</si>
  <si>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</si>
  <si>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</si>
  <si>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</si>
  <si>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</si>
  <si>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</si>
  <si>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</si>
  <si>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</si>
  <si>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</si>
  <si>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</si>
  <si>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</si>
  <si>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</si>
  <si>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</si>
  <si>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</si>
  <si>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</si>
  <si>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</si>
  <si>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</si>
  <si>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</si>
  <si>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</si>
  <si>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</si>
  <si>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</si>
  <si>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</si>
  <si>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</si>
  <si>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</si>
  <si>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</si>
  <si>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</si>
  <si>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</si>
  <si>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</si>
  <si>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</si>
  <si>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</si>
  <si>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</si>
  <si>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</si>
  <si>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</si>
  <si>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</si>
  <si>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</si>
  <si>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</si>
  <si>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</si>
  <si>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</si>
  <si>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</si>
  <si>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</si>
  <si>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</si>
  <si>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</si>
  <si>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</si>
  <si>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</si>
  <si>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</si>
  <si>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</si>
  <si>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</si>
  <si>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</si>
  <si>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</si>
  <si>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</si>
  <si>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</si>
  <si>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</si>
  <si>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</si>
  <si>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</si>
  <si>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</si>
  <si>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</si>
  <si>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</si>
  <si>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</si>
  <si>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</si>
  <si>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</si>
  <si>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</si>
  <si>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</si>
  <si>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</si>
  <si>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</si>
  <si>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</si>
  <si>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</si>
  <si>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</si>
  <si>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</si>
  <si>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</si>
  <si>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</si>
  <si>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</si>
  <si>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</si>
  <si>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</si>
  <si>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</si>
  <si>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</si>
  <si>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</si>
  <si>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</si>
  <si>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</si>
  <si>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</si>
  <si>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</si>
  <si>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</si>
  <si>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</si>
  <si>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</si>
  <si>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</si>
  <si>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</si>
  <si>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</si>
  <si>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</si>
  <si>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</si>
  <si>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</si>
  <si>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</si>
  <si>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</si>
  <si>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</si>
  <si>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</si>
  <si>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</si>
  <si>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</si>
  <si>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</si>
  <si>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</si>
  <si>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</si>
  <si>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</si>
  <si>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</si>
  <si>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</si>
  <si>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</si>
  <si>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</si>
  <si>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</si>
  <si>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</si>
  <si>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</si>
  <si>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</si>
  <si>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</si>
  <si>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</si>
  <si>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</si>
  <si>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</si>
  <si>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</si>
  <si>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</si>
  <si>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</si>
  <si>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</si>
  <si>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</si>
  <si>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</si>
  <si>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</si>
  <si>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</si>
  <si>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</si>
  <si>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</si>
  <si>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</si>
  <si>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</si>
  <si>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</si>
  <si>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</si>
  <si>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</si>
  <si>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</si>
  <si>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</si>
  <si>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</si>
  <si>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</si>
  <si>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</si>
  <si>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</si>
  <si>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</si>
  <si>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</si>
  <si>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</si>
  <si>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</si>
  <si>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</si>
  <si>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</si>
  <si>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</si>
  <si>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</si>
  <si>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</si>
  <si>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</si>
  <si>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</si>
  <si>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</si>
  <si>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</si>
  <si>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</si>
  <si>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</si>
  <si>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</si>
  <si>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</si>
  <si>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</si>
  <si>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</si>
  <si>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</si>
  <si>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</si>
  <si>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</si>
  <si>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</si>
  <si>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</si>
  <si>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</si>
  <si>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</si>
  <si>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</si>
  <si>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</si>
  <si>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</si>
  <si>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</si>
  <si>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</si>
  <si>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</si>
  <si>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</si>
  <si>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</si>
  <si>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</si>
  <si>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</si>
  <si>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</si>
  <si>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</si>
  <si>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</si>
  <si>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</si>
  <si>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</si>
  <si>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</si>
  <si>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</si>
  <si>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</si>
  <si>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</si>
  <si>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</si>
  <si>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</si>
  <si>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</si>
  <si>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</si>
  <si>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</si>
  <si>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</si>
  <si>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</si>
  <si>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</si>
  <si>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</si>
  <si>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</si>
  <si>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</si>
  <si>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</si>
  <si>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</si>
  <si>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</si>
  <si>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</si>
  <si>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</si>
  <si>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</si>
  <si>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</si>
  <si>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</si>
  <si>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</si>
  <si>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</si>
  <si>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</si>
  <si>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</si>
  <si>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</si>
  <si>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</si>
  <si>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</si>
  <si>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</si>
  <si>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</si>
  <si>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</si>
  <si>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</si>
  <si>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</si>
  <si>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</si>
  <si>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</si>
  <si>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</si>
  <si>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</si>
  <si>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</si>
  <si>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</si>
  <si>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</si>
  <si>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</si>
  <si>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</si>
  <si>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</si>
  <si>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</si>
  <si>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</si>
  <si>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</si>
  <si>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</si>
  <si>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</si>
  <si>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</si>
  <si>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</si>
  <si>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</si>
  <si>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</si>
  <si>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</si>
  <si>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</si>
  <si>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</si>
  <si>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</si>
  <si>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</si>
  <si>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</si>
  <si>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</si>
  <si>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</si>
  <si>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</si>
  <si>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</si>
  <si>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</si>
  <si>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</si>
  <si>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</si>
  <si>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</si>
  <si>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</si>
  <si>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</si>
  <si>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</si>
  <si>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</si>
  <si>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</si>
  <si>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</si>
  <si>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</si>
  <si>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</si>
  <si>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</si>
  <si>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</si>
  <si>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</si>
  <si>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</si>
  <si>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</si>
  <si>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</si>
  <si>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</si>
  <si>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</si>
  <si>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</si>
  <si>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</si>
  <si>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</si>
  <si>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</si>
  <si>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</si>
  <si>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</si>
  <si>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</si>
  <si>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</si>
  <si>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</si>
  <si>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</si>
  <si>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</si>
  <si>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</si>
  <si>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</si>
  <si>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</si>
  <si>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</si>
  <si>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</si>
  <si>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</si>
  <si>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</si>
  <si>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</si>
  <si>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</si>
  <si>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</si>
  <si>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</si>
  <si>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</si>
  <si>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</si>
  <si>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</si>
  <si>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</si>
  <si>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</si>
  <si>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</si>
  <si>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</si>
  <si>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</si>
  <si>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</si>
  <si>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</si>
  <si>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</si>
  <si>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</si>
  <si>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</si>
  <si>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</si>
  <si>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</si>
  <si>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</si>
  <si>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</si>
  <si>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</si>
  <si>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</si>
  <si>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</si>
  <si>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</si>
  <si>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</si>
  <si>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</si>
  <si>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</si>
  <si>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</si>
  <si>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</si>
  <si>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</si>
  <si>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</si>
  <si>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</si>
  <si>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</si>
  <si>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</si>
  <si>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</si>
  <si>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</si>
  <si>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</si>
  <si>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</si>
  <si>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</si>
  <si>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</si>
  <si>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</si>
  <si>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</si>
  <si>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</si>
  <si>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</si>
  <si>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</si>
  <si>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</si>
  <si>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</si>
  <si>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</si>
  <si>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</si>
  <si>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</si>
  <si>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</si>
  <si>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</si>
  <si>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</si>
  <si>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</si>
  <si>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</si>
  <si>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</si>
  <si>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</si>
  <si>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</si>
  <si>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</si>
  <si>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</si>
  <si>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</si>
  <si>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</si>
  <si>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</si>
  <si>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</si>
  <si>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</si>
  <si>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</si>
  <si>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</si>
  <si>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</si>
  <si>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</si>
  <si>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</si>
  <si>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</si>
  <si>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</si>
  <si>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</si>
  <si>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</si>
  <si>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</si>
  <si>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</si>
  <si>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</si>
  <si>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</si>
  <si>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</si>
  <si>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</si>
  <si>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</si>
  <si>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</si>
  <si>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</si>
  <si>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</si>
  <si>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</si>
  <si>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</si>
  <si>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</si>
  <si>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</si>
  <si>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</si>
  <si>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</si>
  <si>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</si>
  <si>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</si>
  <si>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</si>
  <si>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</si>
  <si>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</si>
  <si>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</si>
  <si>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</si>
  <si>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</si>
  <si>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</si>
  <si>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</si>
  <si>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</si>
  <si>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</si>
  <si>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</si>
  <si>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</si>
  <si>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</si>
  <si>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</si>
  <si>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</si>
  <si>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</si>
  <si>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</si>
  <si>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</si>
  <si>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</si>
  <si>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</si>
  <si>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</si>
  <si>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</si>
  <si>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</si>
  <si>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</si>
  <si>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</si>
  <si>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</si>
  <si>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</si>
  <si>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</si>
  <si>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</si>
  <si>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</si>
  <si>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</si>
  <si>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</si>
  <si>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</si>
  <si>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</si>
  <si>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</si>
  <si>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</si>
  <si>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</si>
  <si>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</si>
  <si>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</si>
  <si>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</si>
  <si>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</si>
  <si>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</si>
  <si>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</si>
  <si>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</si>
  <si>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</si>
  <si>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</si>
  <si>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</si>
  <si>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</si>
  <si>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</si>
  <si>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</si>
  <si>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</si>
  <si>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</si>
  <si>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</si>
  <si>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</si>
  <si>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</si>
  <si>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</si>
  <si>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</si>
  <si>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</si>
  <si>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</si>
  <si>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</si>
  <si>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</si>
  <si>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</si>
  <si>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</si>
  <si>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</si>
  <si>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</si>
  <si>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</si>
  <si>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</si>
  <si>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</si>
  <si>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</si>
  <si>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</si>
  <si>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</si>
  <si>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</si>
  <si>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</si>
  <si>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</si>
  <si>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</si>
  <si>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</si>
  <si>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</si>
  <si>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</si>
  <si>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</si>
  <si>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</si>
  <si>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</si>
  <si>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</si>
  <si>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</si>
  <si>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</si>
  <si>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</si>
  <si>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</si>
  <si>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</si>
  <si>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</si>
  <si>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</si>
  <si>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</si>
  <si>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</si>
  <si>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</si>
  <si>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</si>
  <si>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</si>
  <si>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</si>
  <si>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</si>
  <si>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</si>
  <si>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</si>
  <si>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</si>
  <si>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</si>
  <si>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</si>
  <si>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</si>
  <si>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</si>
  <si>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</si>
  <si>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</si>
  <si>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</si>
  <si>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</si>
  <si>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</si>
  <si>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</si>
  <si>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</si>
  <si>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</si>
  <si>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</si>
  <si>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</si>
  <si>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</si>
  <si>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</si>
  <si>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</si>
  <si>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</si>
  <si>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</si>
  <si>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</si>
  <si>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</si>
  <si>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</si>
  <si>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</si>
  <si>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</si>
  <si>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</si>
  <si>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</si>
  <si>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</si>
  <si>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</si>
  <si>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</si>
  <si>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</si>
  <si>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</si>
  <si>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</si>
  <si>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</si>
  <si>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</si>
  <si>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</si>
  <si>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</si>
  <si>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</si>
  <si>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</si>
  <si>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</si>
  <si>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</si>
  <si>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</si>
  <si>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</si>
  <si>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</si>
  <si>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</si>
  <si>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</si>
  <si>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</si>
  <si>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</si>
  <si>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</si>
  <si>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</si>
  <si>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</si>
  <si>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</si>
  <si>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</si>
  <si>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</si>
  <si>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</si>
  <si>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</si>
  <si>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</si>
  <si>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</si>
  <si>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</si>
  <si>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</si>
  <si>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</si>
  <si>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</si>
  <si>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</si>
  <si>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</si>
  <si>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</si>
  <si>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</si>
  <si>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</si>
  <si>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</si>
  <si>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</si>
  <si>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</si>
  <si>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</si>
  <si>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</si>
  <si>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</si>
  <si>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</si>
  <si>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</si>
  <si>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</si>
  <si>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</si>
  <si>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</si>
  <si>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</si>
  <si>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</si>
  <si>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</si>
  <si>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</si>
  <si>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</si>
  <si>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</si>
  <si>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</si>
  <si>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</si>
  <si>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</si>
  <si>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</si>
  <si>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</si>
  <si>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</si>
  <si>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</si>
  <si>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</si>
  <si>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</si>
  <si>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</si>
  <si>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</si>
  <si>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</si>
  <si>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</si>
  <si>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</si>
  <si>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</si>
  <si>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</si>
  <si>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</si>
  <si>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</si>
  <si>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</si>
  <si>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</si>
  <si>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</si>
  <si>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</si>
  <si>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</si>
  <si>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</si>
  <si>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</si>
  <si>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</si>
  <si>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</si>
  <si>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</si>
  <si>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</si>
  <si>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</si>
  <si>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</si>
  <si>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</si>
  <si>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</si>
  <si>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</si>
  <si>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</si>
  <si>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</si>
  <si>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</si>
  <si>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</si>
  <si>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</si>
  <si>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</si>
  <si>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</si>
  <si>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</si>
  <si>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</si>
  <si>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</si>
  <si>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</si>
  <si>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</si>
  <si>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</si>
  <si>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</si>
  <si>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</si>
  <si>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</si>
  <si>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</si>
  <si>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</si>
  <si>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</si>
  <si>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</si>
  <si>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</si>
  <si>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</si>
  <si>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</si>
  <si>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</si>
  <si>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</si>
  <si>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</si>
  <si>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</si>
  <si>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</si>
  <si>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</si>
  <si>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</si>
  <si>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</si>
  <si>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</si>
  <si>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</si>
  <si>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</si>
  <si>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</si>
  <si>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</si>
  <si>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</si>
  <si>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</si>
  <si>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</si>
  <si>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</si>
  <si>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</si>
  <si>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</si>
  <si>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</si>
  <si>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</si>
  <si>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</si>
  <si>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</si>
  <si>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</si>
  <si>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</si>
  <si>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</si>
  <si>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</si>
  <si>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</si>
  <si>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</si>
  <si>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</si>
  <si>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</si>
  <si>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</si>
  <si>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</si>
  <si>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</si>
  <si>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</si>
  <si>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</si>
  <si>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</si>
  <si>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</si>
  <si>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</si>
  <si>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</si>
  <si>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</si>
  <si>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</si>
  <si>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</si>
  <si>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</si>
  <si>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</si>
  <si>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</si>
  <si>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</si>
  <si>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</si>
  <si>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</si>
  <si>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</si>
  <si>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</si>
  <si>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</si>
  <si>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</si>
  <si>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</si>
  <si>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</si>
  <si>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</si>
  <si>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</si>
  <si>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</si>
  <si>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</si>
  <si>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</si>
  <si>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</si>
  <si>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</si>
  <si>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</si>
  <si>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</si>
  <si>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</si>
  <si>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</si>
  <si>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</si>
  <si>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</si>
  <si>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</si>
  <si>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</si>
  <si>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</si>
  <si>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</si>
  <si>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</si>
  <si>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</si>
  <si>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</si>
  <si>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</si>
  <si>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</si>
  <si>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</si>
  <si>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</si>
  <si>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</si>
  <si>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</si>
  <si>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</si>
  <si>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</si>
  <si>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</si>
  <si>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</si>
  <si>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</si>
  <si>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</si>
  <si>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</si>
  <si>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</si>
  <si>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</si>
  <si>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</si>
  <si>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</si>
  <si>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</si>
  <si>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</si>
  <si>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</si>
  <si>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</si>
  <si>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</si>
  <si>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</si>
  <si>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</si>
  <si>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</si>
  <si>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</si>
  <si>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</si>
  <si>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</si>
  <si>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</si>
  <si>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</si>
  <si>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</si>
  <si>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</si>
  <si>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</si>
  <si>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</si>
  <si>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</si>
  <si>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</si>
  <si>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</si>
  <si>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</si>
  <si>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</si>
  <si>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</si>
  <si>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</si>
  <si>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</si>
  <si>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</si>
  <si>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</si>
  <si>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</si>
  <si>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</si>
  <si>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</si>
  <si>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</si>
  <si>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</si>
  <si>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</si>
  <si>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</si>
  <si>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</si>
  <si>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</si>
  <si>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</si>
  <si>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</si>
  <si>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</si>
  <si>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</si>
  <si>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</si>
  <si>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</si>
  <si>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</si>
  <si>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</si>
  <si>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</si>
  <si>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</si>
  <si>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</si>
  <si>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</si>
  <si>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</si>
  <si>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</si>
  <si>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</si>
  <si>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</si>
  <si>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</si>
  <si>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</si>
  <si>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</si>
  <si>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</si>
  <si>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</si>
  <si>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</si>
  <si>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</si>
  <si>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</si>
  <si>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</si>
  <si>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</si>
  <si>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</si>
  <si>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</si>
  <si>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</si>
  <si>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</si>
  <si>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</si>
  <si>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</si>
  <si>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</si>
  <si>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</si>
  <si>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</si>
  <si>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</si>
  <si>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</si>
  <si>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</si>
  <si>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</si>
  <si>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</si>
  <si>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</si>
  <si>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</si>
  <si>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</si>
  <si>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</si>
  <si>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</si>
  <si>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</si>
  <si>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</si>
  <si>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</si>
  <si>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</si>
  <si>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</si>
  <si>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</si>
  <si>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</si>
  <si>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</si>
  <si>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</si>
  <si>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</si>
  <si>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</si>
  <si>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</si>
  <si>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</si>
  <si>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</si>
  <si>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</si>
  <si>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</si>
  <si>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</si>
  <si>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</si>
  <si>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</si>
  <si>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</si>
  <si>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</si>
  <si>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</si>
  <si>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</si>
  <si>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</si>
  <si>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</si>
  <si>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</si>
  <si>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</si>
  <si>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</si>
  <si>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</si>
  <si>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</si>
  <si>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</si>
  <si>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</si>
  <si>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</si>
  <si>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</si>
  <si>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</si>
  <si>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</si>
  <si>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</si>
  <si>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</si>
  <si>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</si>
  <si>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</si>
  <si>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</si>
  <si>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</si>
  <si>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</si>
  <si>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</si>
  <si>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</si>
  <si>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</si>
  <si>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</si>
  <si>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</si>
  <si>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</si>
  <si>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</si>
  <si>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</si>
  <si>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</si>
  <si>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</si>
  <si>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</si>
  <si>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</si>
  <si>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</si>
  <si>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</si>
  <si>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</si>
  <si>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</si>
  <si>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</si>
  <si>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</si>
  <si>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</si>
  <si>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</si>
  <si>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</si>
  <si>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</si>
  <si>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</si>
  <si>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</si>
  <si>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</si>
  <si>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</si>
  <si>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</si>
  <si>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</si>
  <si>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</si>
  <si>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</si>
  <si>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</si>
  <si>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</si>
  <si>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</si>
  <si>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</si>
  <si>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</si>
  <si>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</si>
  <si>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</si>
  <si>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</si>
  <si>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</si>
  <si>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</si>
  <si>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</si>
  <si>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</si>
  <si>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</si>
  <si>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</si>
  <si>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</si>
  <si>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</si>
  <si>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</si>
  <si>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</si>
  <si>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</si>
  <si>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</si>
  <si>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</si>
  <si>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</si>
  <si>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</si>
  <si>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</si>
  <si>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</si>
  <si>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</si>
  <si>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</si>
  <si>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</si>
  <si>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</si>
  <si>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</si>
  <si>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</si>
  <si>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</si>
  <si>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</si>
  <si>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</si>
  <si>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</si>
  <si>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</si>
  <si>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</si>
  <si>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</si>
  <si>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</si>
  <si>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</si>
  <si>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</si>
  <si>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</si>
  <si>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</si>
  <si>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</si>
  <si>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</si>
  <si>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</si>
  <si>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</si>
  <si>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</si>
  <si>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</si>
  <si>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</si>
  <si>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</si>
  <si>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</si>
  <si>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</si>
  <si>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</si>
  <si>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</si>
  <si>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</si>
  <si>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</si>
  <si>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</si>
  <si>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</si>
  <si>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</si>
  <si>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</si>
  <si>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</si>
  <si>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</si>
  <si>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</si>
  <si>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</si>
  <si>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</si>
  <si>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</si>
  <si>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</si>
  <si>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</si>
  <si>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</si>
  <si>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</si>
  <si>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</si>
  <si>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</si>
  <si>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</si>
  <si>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</si>
  <si>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</si>
  <si>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</si>
  <si>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</si>
  <si>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</si>
  <si>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</si>
  <si>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</si>
  <si>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</si>
  <si>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</si>
  <si>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</si>
  <si>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</si>
  <si>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</si>
  <si>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</si>
  <si>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</si>
  <si>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</si>
  <si>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</si>
  <si>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</si>
  <si>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</si>
  <si>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</si>
  <si>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</si>
  <si>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</si>
  <si>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</si>
  <si>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</si>
  <si>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</si>
  <si>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</si>
  <si>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</si>
  <si>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</si>
  <si>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</si>
  <si>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</si>
  <si>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</si>
  <si>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</si>
  <si>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</si>
  <si>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</si>
  <si>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</si>
  <si>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</si>
  <si>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</si>
  <si>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</si>
  <si>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</si>
  <si>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</si>
  <si>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</si>
  <si>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</si>
  <si>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</si>
  <si>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</si>
  <si>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</si>
  <si>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</si>
  <si>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</si>
  <si>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</si>
  <si>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</si>
  <si>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</si>
  <si>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</si>
  <si>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</si>
  <si>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</si>
  <si>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</si>
  <si>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</si>
  <si>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</si>
  <si>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</si>
  <si>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</si>
  <si>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</si>
  <si>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</si>
  <si>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</si>
  <si>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</si>
  <si>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</si>
  <si>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</si>
  <si>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</si>
  <si>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</si>
  <si>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</si>
  <si>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</si>
  <si>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</si>
  <si>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</si>
  <si>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</si>
  <si>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</si>
  <si>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</si>
  <si>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</si>
  <si>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</si>
  <si>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</si>
  <si>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</si>
  <si>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</si>
  <si>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</si>
  <si>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</si>
  <si>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</si>
  <si>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</si>
  <si>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</si>
  <si>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</si>
  <si>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</si>
  <si>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</si>
  <si>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</si>
  <si>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</si>
  <si>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</si>
  <si>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</si>
  <si>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</si>
  <si>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</si>
  <si>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</si>
  <si>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</si>
  <si>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</si>
  <si>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</si>
  <si>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</si>
  <si>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</si>
  <si>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</si>
  <si>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</si>
  <si>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</si>
  <si>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</si>
  <si>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</si>
  <si>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</si>
  <si>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</si>
  <si>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</si>
  <si>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</si>
  <si>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</si>
  <si>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</si>
  <si>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</si>
  <si>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</si>
  <si>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</si>
  <si>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</si>
  <si>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</si>
  <si>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</si>
  <si>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</si>
  <si>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</si>
  <si>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</si>
  <si>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</si>
  <si>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</si>
  <si>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</si>
  <si>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</si>
  <si>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</si>
  <si>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</si>
  <si>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</si>
  <si>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</si>
  <si>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</si>
  <si>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</si>
  <si>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</si>
  <si>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</si>
  <si>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</si>
  <si>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</si>
  <si>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</si>
  <si>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</si>
  <si>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</si>
  <si>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</si>
  <si>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</si>
  <si>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</si>
  <si>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</si>
  <si>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</si>
  <si>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</si>
  <si>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</si>
  <si>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</si>
  <si>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</si>
  <si>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</si>
  <si>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</si>
  <si>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</si>
  <si>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</si>
  <si>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</si>
  <si>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</si>
  <si>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</si>
  <si>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</si>
  <si>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</si>
  <si>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</si>
  <si>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</si>
  <si>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</si>
  <si>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</si>
  <si>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</si>
  <si>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</si>
  <si>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</si>
  <si>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</si>
  <si>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</si>
  <si>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</si>
  <si>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</si>
  <si>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</si>
  <si>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</si>
  <si>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</si>
  <si>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</si>
  <si>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</si>
  <si>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</si>
  <si>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</si>
  <si>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</si>
  <si>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</si>
  <si>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</si>
  <si>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</si>
  <si>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</si>
  <si>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</si>
  <si>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</si>
  <si>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</si>
  <si>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</si>
  <si>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</si>
  <si>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</si>
  <si>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</si>
  <si>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</si>
  <si>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</si>
  <si>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</si>
  <si>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</si>
  <si>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</si>
  <si>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</si>
  <si>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</si>
  <si>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</si>
  <si>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</si>
  <si>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</si>
  <si>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</si>
  <si>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</si>
  <si>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</si>
  <si>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</si>
  <si>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</si>
  <si>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</si>
  <si>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</si>
  <si>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</si>
  <si>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</si>
  <si>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</si>
  <si>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</si>
  <si>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</si>
  <si>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</si>
  <si>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</si>
  <si>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</si>
  <si>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</si>
  <si>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</si>
  <si>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</si>
  <si>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</si>
  <si>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</si>
  <si>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</si>
  <si>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</si>
  <si>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</si>
  <si>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</si>
  <si>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</si>
  <si>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</si>
  <si>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</si>
  <si>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</si>
  <si>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</si>
  <si>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</si>
  <si>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</si>
  <si>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</si>
  <si>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</si>
  <si>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</si>
  <si>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</si>
  <si>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</si>
  <si>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</si>
  <si>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</si>
  <si>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</si>
  <si>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</si>
  <si>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</si>
  <si>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</si>
  <si>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</si>
  <si>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</si>
  <si>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</si>
  <si>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</si>
  <si>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</si>
  <si>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</si>
  <si>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</si>
  <si>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</si>
  <si>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</si>
  <si>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</si>
  <si>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</si>
  <si>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</si>
  <si>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</si>
  <si>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</si>
  <si>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</si>
  <si>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</si>
  <si>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</si>
  <si>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</si>
  <si>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</si>
  <si>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</si>
  <si>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</si>
  <si>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</si>
  <si>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</si>
  <si>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</si>
  <si>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</si>
  <si>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</si>
  <si>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</si>
  <si>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</si>
  <si>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</si>
  <si>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</si>
  <si>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</si>
  <si>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</si>
  <si>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</si>
  <si>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</si>
  <si>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</si>
  <si>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</si>
  <si>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</si>
  <si>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</si>
  <si>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</si>
  <si>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</si>
  <si>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</si>
  <si>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</si>
  <si>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</si>
  <si>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</si>
  <si>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</si>
  <si>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</si>
  <si>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</si>
  <si>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</si>
  <si>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</si>
  <si>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</si>
  <si>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</si>
  <si>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</si>
  <si>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</si>
  <si>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</si>
  <si>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</si>
  <si>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</si>
  <si>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</si>
  <si>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</si>
  <si>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</si>
  <si>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</si>
  <si>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</si>
  <si>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</si>
  <si>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</si>
  <si>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</si>
  <si>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</si>
  <si>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</si>
  <si>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</si>
  <si>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</si>
  <si>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</si>
  <si>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</si>
  <si>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</si>
  <si>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</si>
  <si>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</si>
  <si>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</si>
  <si>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</si>
  <si>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</si>
  <si>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</si>
  <si>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</si>
  <si>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</si>
  <si>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</si>
  <si>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</si>
  <si>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</si>
  <si>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</si>
  <si>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</si>
  <si>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</si>
  <si>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</si>
  <si>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</si>
  <si>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</si>
  <si>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</si>
  <si>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</si>
  <si>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</si>
  <si>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</si>
  <si>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</si>
  <si>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</si>
  <si>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</si>
  <si>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</si>
  <si>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</si>
  <si>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</si>
  <si>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</si>
  <si>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</si>
  <si>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</si>
  <si>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</si>
  <si>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</si>
  <si>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</si>
  <si>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</si>
  <si>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</si>
  <si>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</si>
  <si>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</si>
  <si>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</si>
  <si>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</si>
  <si>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</si>
  <si>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</si>
  <si>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</si>
  <si>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</si>
  <si>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</si>
  <si>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</si>
  <si>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</si>
  <si>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</si>
  <si>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</si>
  <si>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</si>
  <si>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</si>
  <si>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</si>
  <si>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</si>
  <si>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</si>
  <si>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</si>
  <si>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</si>
  <si>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</si>
  <si>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</si>
  <si>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</si>
  <si>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</si>
  <si>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</si>
  <si>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</si>
  <si>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</si>
  <si>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</si>
  <si>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</si>
  <si>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</si>
  <si>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</si>
  <si>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</si>
  <si>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</si>
  <si>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</si>
  <si>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</si>
  <si>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</si>
  <si>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</si>
  <si>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</si>
  <si>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</si>
  <si>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</si>
  <si>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</si>
  <si>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</si>
  <si>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</si>
  <si>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</si>
  <si>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</si>
  <si>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</si>
  <si>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</si>
  <si>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</si>
  <si>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</si>
  <si>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</si>
  <si>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</si>
  <si>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</si>
  <si>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</si>
  <si>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</si>
  <si>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</si>
  <si>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</si>
  <si>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</si>
  <si>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</si>
  <si>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</si>
  <si>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</si>
  <si>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</si>
  <si>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</si>
  <si>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</si>
  <si>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</si>
  <si>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</si>
  <si>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</si>
  <si>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</si>
  <si>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</si>
  <si>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</si>
  <si>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</si>
  <si>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</si>
  <si>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</si>
  <si>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</si>
  <si>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</si>
  <si>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</si>
  <si>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</si>
  <si>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</si>
  <si>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</si>
  <si>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</si>
  <si>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</si>
  <si>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</si>
  <si>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</si>
  <si>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</si>
  <si>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</si>
  <si>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</si>
  <si>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</si>
  <si>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</si>
  <si>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</si>
  <si>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</si>
  <si>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</si>
  <si>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</si>
  <si>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</si>
  <si>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</si>
  <si>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</si>
  <si>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</si>
  <si>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</si>
  <si>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</si>
  <si>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</si>
  <si>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</si>
  <si>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</si>
  <si>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</si>
  <si>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</si>
  <si>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</si>
  <si>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</si>
  <si>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</si>
  <si>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</si>
  <si>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</si>
  <si>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</si>
  <si>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</si>
  <si>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</si>
  <si>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</si>
  <si>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</si>
  <si>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</si>
  <si>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</si>
  <si>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</si>
  <si>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</si>
  <si>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</si>
  <si>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</si>
  <si>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</si>
  <si>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</si>
  <si>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</si>
  <si>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</si>
  <si>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</si>
  <si>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</si>
  <si>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</si>
  <si>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</si>
  <si>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</si>
  <si>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</si>
  <si>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</si>
  <si>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</si>
  <si>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</si>
  <si>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</si>
  <si>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</si>
  <si>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</si>
  <si>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</si>
  <si>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</si>
  <si>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</si>
  <si>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</si>
  <si>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</si>
  <si>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</si>
  <si>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</si>
  <si>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</si>
  <si>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</si>
  <si>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</si>
  <si>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</si>
  <si>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</si>
  <si>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</si>
  <si>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</si>
  <si>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</si>
  <si>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</si>
  <si>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</si>
  <si>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</si>
  <si>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</si>
  <si>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</si>
  <si>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</si>
  <si>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</si>
  <si>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</si>
  <si>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</si>
  <si>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</si>
  <si>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</si>
  <si>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</si>
  <si>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</si>
  <si>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</si>
  <si>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</si>
  <si>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</si>
  <si>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</si>
  <si>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</si>
  <si>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</si>
  <si>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</si>
  <si>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</si>
  <si>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</si>
  <si>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</si>
  <si>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</si>
  <si>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</si>
  <si>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</si>
  <si>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</si>
  <si>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</si>
  <si>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</si>
  <si>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</si>
  <si>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</si>
  <si>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</si>
  <si>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</si>
  <si>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</si>
  <si>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</si>
  <si>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</si>
  <si>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</si>
  <si>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</si>
  <si>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</si>
  <si>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</si>
  <si>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</si>
  <si>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</si>
  <si>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</si>
  <si>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</si>
  <si>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</si>
  <si>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</si>
  <si>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</si>
  <si>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</si>
  <si>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</si>
  <si>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</si>
  <si>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</si>
  <si>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</si>
  <si>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</si>
  <si>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</si>
  <si>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</si>
  <si>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</si>
  <si>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</si>
  <si>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</si>
  <si>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</si>
  <si>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</si>
  <si>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</si>
  <si>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</si>
  <si>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</si>
  <si>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</si>
  <si>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</si>
  <si>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</si>
  <si>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</si>
  <si>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</si>
  <si>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</si>
  <si>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</si>
  <si>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</si>
  <si>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</si>
  <si>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</si>
  <si>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</si>
  <si>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</si>
  <si>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</si>
  <si>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</si>
  <si>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</si>
  <si>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</si>
  <si>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</si>
  <si>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</si>
  <si>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</si>
  <si>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</si>
  <si>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</si>
  <si>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</si>
  <si>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</si>
  <si>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</si>
  <si>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</si>
  <si>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</si>
  <si>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</si>
  <si>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</si>
  <si>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</si>
  <si>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</si>
  <si>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</si>
  <si>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</si>
  <si>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</si>
  <si>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</si>
  <si>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</si>
  <si>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</si>
  <si>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</si>
  <si>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</si>
  <si>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</si>
  <si>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</si>
  <si>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</si>
  <si>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</si>
  <si>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</si>
  <si>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</si>
  <si>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</si>
  <si>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</si>
  <si>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</si>
  <si>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</si>
  <si>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</si>
  <si>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</si>
  <si>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</si>
  <si>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</si>
  <si>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</si>
  <si>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</si>
  <si>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</si>
  <si>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</si>
  <si>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</si>
  <si>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</si>
  <si>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</si>
  <si>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</si>
  <si>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</si>
  <si>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</si>
  <si>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</si>
  <si>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</si>
  <si>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</si>
  <si>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</si>
  <si>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</si>
  <si>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</si>
  <si>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</si>
  <si>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</si>
  <si>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</si>
  <si>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</si>
  <si>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</si>
  <si>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</si>
  <si>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</si>
  <si>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</si>
  <si>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</si>
  <si>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</si>
  <si>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</si>
  <si>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</si>
  <si>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</si>
  <si>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</si>
  <si>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</si>
  <si>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</si>
  <si>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</si>
  <si>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</si>
  <si>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</si>
  <si>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</si>
  <si>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</si>
  <si>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</si>
  <si>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</si>
  <si>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</si>
  <si>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</si>
  <si>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</si>
  <si>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</si>
  <si>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</si>
  <si>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</si>
  <si>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</si>
  <si>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</si>
  <si>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</si>
  <si>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</si>
  <si>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</si>
  <si>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</si>
  <si>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</si>
  <si>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</si>
  <si>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</si>
  <si>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</si>
  <si>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</si>
  <si>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</si>
  <si>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</si>
  <si>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</si>
  <si>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</si>
  <si>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</si>
  <si>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</si>
  <si>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</si>
  <si>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</si>
  <si>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</si>
  <si>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</si>
  <si>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</si>
  <si>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</si>
  <si>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</si>
  <si>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</si>
  <si>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</si>
  <si>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</si>
  <si>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</si>
  <si>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</si>
  <si>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</si>
  <si>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</si>
  <si>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</si>
  <si>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</si>
  <si>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</si>
  <si>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</si>
  <si>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</si>
  <si>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</si>
  <si>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</si>
  <si>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</si>
  <si>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</si>
  <si>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</si>
  <si>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</si>
  <si>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</si>
  <si>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</si>
  <si>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</si>
  <si>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</si>
  <si>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</si>
  <si>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</si>
  <si>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</si>
  <si>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</si>
  <si>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</si>
  <si>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</si>
  <si>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</si>
  <si>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</si>
  <si>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</si>
  <si>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</si>
  <si>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</si>
  <si>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</si>
  <si>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</si>
  <si>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</si>
  <si>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</si>
  <si>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</si>
  <si>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</si>
  <si>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</si>
  <si>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</si>
  <si>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</si>
  <si>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</si>
  <si>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</si>
  <si>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</si>
  <si>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</si>
  <si>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</si>
  <si>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</si>
  <si>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</si>
  <si>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</si>
  <si>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</si>
  <si>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</si>
  <si>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</si>
  <si>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</si>
  <si>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</si>
  <si>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</si>
  <si>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</si>
  <si>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</si>
  <si>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</si>
  <si>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</si>
  <si>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</si>
  <si>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</si>
  <si>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</si>
  <si>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</si>
  <si>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</si>
  <si>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</si>
  <si>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</si>
  <si>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</si>
  <si>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</si>
  <si>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</si>
  <si>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</si>
  <si>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</si>
  <si>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</si>
  <si>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</si>
  <si>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</si>
  <si>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</si>
  <si>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</si>
  <si>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</si>
  <si>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</si>
  <si>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</si>
  <si>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</si>
  <si>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</si>
  <si>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</si>
  <si>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</si>
  <si>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</si>
  <si>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</si>
  <si>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</si>
  <si>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</si>
  <si>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</si>
  <si>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</si>
  <si>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</si>
  <si>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</si>
  <si>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</si>
  <si>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</si>
  <si>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</si>
  <si>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</si>
  <si>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</si>
  <si>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</si>
  <si>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</si>
  <si>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</si>
  <si>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</si>
  <si>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</si>
  <si>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</si>
  <si>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</si>
  <si>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</si>
  <si>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</si>
  <si>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</si>
  <si>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</si>
  <si>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</si>
  <si>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</si>
  <si>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</si>
  <si>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</si>
  <si>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</si>
  <si>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</si>
  <si>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</si>
  <si>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</si>
  <si>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</si>
  <si>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</si>
  <si>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</si>
  <si>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</si>
  <si>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</si>
  <si>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</si>
  <si>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</si>
  <si>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</si>
  <si>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</si>
  <si>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</si>
  <si>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</si>
  <si>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</si>
  <si>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</si>
  <si>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</si>
  <si>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</si>
  <si>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</si>
  <si>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</si>
  <si>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</si>
  <si>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</si>
  <si>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</si>
  <si>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</si>
  <si>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</si>
  <si>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</si>
  <si>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</si>
  <si>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</si>
  <si>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</si>
  <si>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</si>
  <si>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</si>
  <si>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</si>
  <si>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</si>
  <si>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</si>
  <si>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</si>
  <si>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</si>
  <si>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</si>
  <si>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</si>
  <si>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</si>
  <si>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</si>
  <si>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</si>
  <si>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</si>
  <si>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</si>
  <si>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</si>
  <si>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</si>
  <si>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</si>
  <si>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</si>
  <si>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</si>
  <si>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</si>
  <si>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</si>
  <si>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</si>
  <si>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</si>
  <si>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</si>
  <si>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</si>
  <si>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</si>
  <si>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</si>
  <si>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</si>
  <si>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</si>
  <si>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</si>
  <si>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</si>
  <si>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</si>
  <si>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</si>
  <si>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</si>
  <si>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</si>
  <si>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</si>
  <si>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</si>
  <si>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</si>
  <si>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</si>
  <si>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</si>
  <si>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</si>
  <si>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</si>
  <si>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</si>
  <si>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</si>
  <si>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</si>
  <si>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</si>
  <si>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</si>
  <si>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</si>
  <si>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</si>
  <si>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</si>
  <si>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</si>
  <si>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</si>
  <si>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</si>
  <si>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</si>
  <si>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</si>
  <si>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</si>
  <si>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</si>
  <si>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</si>
  <si>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</si>
  <si>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</si>
  <si>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</si>
  <si>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</si>
  <si>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</si>
  <si>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</si>
  <si>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</si>
  <si>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</si>
  <si>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</si>
  <si>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</si>
  <si>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</si>
  <si>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</si>
  <si>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</si>
  <si>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</si>
  <si>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</si>
  <si>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</si>
  <si>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</si>
  <si>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</si>
  <si>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</si>
  <si>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</si>
  <si>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</si>
  <si>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</si>
  <si>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</si>
  <si>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</si>
  <si>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</si>
  <si>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</si>
  <si>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</si>
  <si>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</si>
  <si>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</si>
  <si>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</si>
  <si>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</si>
  <si>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</si>
  <si>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</si>
  <si>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</si>
  <si>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</si>
  <si>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</si>
  <si>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</si>
  <si>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</si>
  <si>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</si>
  <si>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</si>
  <si>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</si>
  <si>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</si>
  <si>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</si>
  <si>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</si>
  <si>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</si>
  <si>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</si>
  <si>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</si>
  <si>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</si>
  <si>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</si>
  <si>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</si>
  <si>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</si>
  <si>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</si>
  <si>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</si>
  <si>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</si>
  <si>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</si>
  <si>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</si>
  <si>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</si>
  <si>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</si>
  <si>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</si>
  <si>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</si>
  <si>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</si>
  <si>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</si>
  <si>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</si>
  <si>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</si>
  <si>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</si>
  <si>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</si>
  <si>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</si>
  <si>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</si>
  <si>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</si>
  <si>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</si>
  <si>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</si>
  <si>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</si>
  <si>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</si>
  <si>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</si>
  <si>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</si>
  <si>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</si>
  <si>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</si>
  <si>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</si>
  <si>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</si>
  <si>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</si>
  <si>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</si>
  <si>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</si>
  <si>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</si>
  <si>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</si>
  <si>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</si>
  <si>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</si>
  <si>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</si>
  <si>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</si>
  <si>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</si>
  <si>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</si>
  <si>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</si>
  <si>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</si>
  <si>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</si>
  <si>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</si>
  <si>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</si>
  <si>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</si>
  <si>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</si>
  <si>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</si>
  <si>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</si>
  <si>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</si>
  <si>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</si>
  <si>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</si>
  <si>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</si>
  <si>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</si>
  <si>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</si>
  <si>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</si>
  <si>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</si>
  <si>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</si>
  <si>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</si>
  <si>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</si>
  <si>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</si>
  <si>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</si>
  <si>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</si>
  <si>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</si>
  <si>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</si>
  <si>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</si>
  <si>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</si>
  <si>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</si>
  <si>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</si>
  <si>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</si>
  <si>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</si>
  <si>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</si>
  <si>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</si>
  <si>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</si>
  <si>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</si>
  <si>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</si>
  <si>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</si>
  <si>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</si>
  <si>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</si>
  <si>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</si>
  <si>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</si>
  <si>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</si>
  <si>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</si>
  <si>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</si>
  <si>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</si>
  <si>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</si>
  <si>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</si>
  <si>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</si>
  <si>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</si>
  <si>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</si>
  <si>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</si>
  <si>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</si>
  <si>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</si>
  <si>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</si>
  <si>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</si>
  <si>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</si>
  <si>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</si>
  <si>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</si>
  <si>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</si>
  <si>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</si>
  <si>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</si>
  <si>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</si>
  <si>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</si>
  <si>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</si>
  <si>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</si>
  <si>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</si>
  <si>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</si>
  <si>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</si>
  <si>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</si>
  <si>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</si>
  <si>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</si>
  <si>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</si>
  <si>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</si>
  <si>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</si>
  <si>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</si>
  <si>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</si>
  <si>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</si>
  <si>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</si>
  <si>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</si>
  <si>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</si>
  <si>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</si>
  <si>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</si>
  <si>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</si>
  <si>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</si>
  <si>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</si>
  <si>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</si>
  <si>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</si>
  <si>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</si>
  <si>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</si>
  <si>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</si>
  <si>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</si>
  <si>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</si>
  <si>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</si>
  <si>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</si>
  <si>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</si>
  <si>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</si>
  <si>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</si>
  <si>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</si>
  <si>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</si>
  <si>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</si>
  <si>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</si>
  <si>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</si>
  <si>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</si>
  <si>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</si>
  <si>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</si>
  <si>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</si>
  <si>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</si>
  <si>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</si>
  <si>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</si>
  <si>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</si>
  <si>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</si>
  <si>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</si>
  <si>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</si>
  <si>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</si>
  <si>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</si>
  <si>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</si>
  <si>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</si>
  <si>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</si>
  <si>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</si>
  <si>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</si>
  <si>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</si>
  <si>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</si>
  <si>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</si>
  <si>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</si>
  <si>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</si>
  <si>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</si>
  <si>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</si>
  <si>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</si>
  <si>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</si>
  <si>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</si>
  <si>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</si>
  <si>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</si>
  <si>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</si>
  <si>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</si>
  <si>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</si>
  <si>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</si>
  <si>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</si>
  <si>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</si>
  <si>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</si>
  <si>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</si>
  <si>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</si>
  <si>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</si>
  <si>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</si>
  <si>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</si>
  <si>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</si>
  <si>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</si>
  <si>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</si>
  <si>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</si>
  <si>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</si>
  <si>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</si>
  <si>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</si>
  <si>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</si>
  <si>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</si>
  <si>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</si>
  <si>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</si>
  <si>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</si>
  <si>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</si>
  <si>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</si>
  <si>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</si>
  <si>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</si>
  <si>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</si>
  <si>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</si>
  <si>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</si>
  <si>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</si>
  <si>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</si>
  <si>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</si>
  <si>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</si>
  <si>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</si>
  <si>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</si>
  <si>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</si>
  <si>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</si>
  <si>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</si>
  <si>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</si>
  <si>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</si>
  <si>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</si>
  <si>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</si>
  <si>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</si>
  <si>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</si>
  <si>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</si>
  <si>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</si>
  <si>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</si>
  <si>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</si>
  <si>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</si>
  <si>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</si>
  <si>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</si>
  <si>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</si>
  <si>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</si>
  <si>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</si>
  <si>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</si>
  <si>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</si>
  <si>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</si>
  <si>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</si>
  <si>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</si>
  <si>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</si>
  <si>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</si>
  <si>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</si>
  <si>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</si>
  <si>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</si>
  <si>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</si>
  <si>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</si>
  <si>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</si>
  <si>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</si>
  <si>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</si>
  <si>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</si>
  <si>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</si>
  <si>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</si>
  <si>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</si>
  <si>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</si>
  <si>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</si>
  <si>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</si>
  <si>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</si>
  <si>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</si>
  <si>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</si>
  <si>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</si>
  <si>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</si>
  <si>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</si>
  <si>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</si>
  <si>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</si>
  <si>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</si>
  <si>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</si>
  <si>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</si>
  <si>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</si>
  <si>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</si>
  <si>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</si>
  <si>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</si>
  <si>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</si>
  <si>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</si>
  <si>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</si>
  <si>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</si>
  <si>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</si>
  <si>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</si>
  <si>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</si>
  <si>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</si>
  <si>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</si>
  <si>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</si>
  <si>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</si>
  <si>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</si>
  <si>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</si>
  <si>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</si>
  <si>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</si>
  <si>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</si>
  <si>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</si>
  <si>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</si>
  <si>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</si>
  <si>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</si>
  <si>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</si>
  <si>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</si>
  <si>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</si>
  <si>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</si>
  <si>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</si>
  <si>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</si>
  <si>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</si>
  <si>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</si>
  <si>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</si>
  <si>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</si>
  <si>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</si>
  <si>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</si>
  <si>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</si>
  <si>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</si>
  <si>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</si>
  <si>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</si>
  <si>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</si>
  <si>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</si>
  <si>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</si>
  <si>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</si>
  <si>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</si>
  <si>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</si>
  <si>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</si>
  <si>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</si>
  <si>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</si>
  <si>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</si>
  <si>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</si>
  <si>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</si>
  <si>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</si>
  <si>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</si>
  <si>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</si>
  <si>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</si>
  <si>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</si>
  <si>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</si>
  <si>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</si>
  <si>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</si>
  <si>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</si>
  <si>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</si>
  <si>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</si>
  <si>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</si>
  <si>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</si>
  <si>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</si>
  <si>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</si>
  <si>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</si>
  <si>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</si>
  <si>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</si>
  <si>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</si>
  <si>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</si>
  <si>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</si>
  <si>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</si>
  <si>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</si>
  <si>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</si>
  <si>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</si>
  <si>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</si>
  <si>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</si>
  <si>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</si>
  <si>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</si>
  <si>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</si>
  <si>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</si>
  <si>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</si>
  <si>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</si>
  <si>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</si>
  <si>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</si>
  <si>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</si>
  <si>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</si>
  <si>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</si>
  <si>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</si>
  <si>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</si>
  <si>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</si>
  <si>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</si>
  <si>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</si>
  <si>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</si>
  <si>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</si>
  <si>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</si>
  <si>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</si>
  <si>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</si>
  <si>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</si>
  <si>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</si>
  <si>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</si>
  <si>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</si>
  <si>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</si>
  <si>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</si>
  <si>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</si>
  <si>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</si>
  <si>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</si>
  <si>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</si>
  <si>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</si>
  <si>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</si>
  <si>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</si>
  <si>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</si>
  <si>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</si>
  <si>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</si>
  <si>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</si>
  <si>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</si>
  <si>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</si>
  <si>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</si>
  <si>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</si>
  <si>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</si>
  <si>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</si>
  <si>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</si>
  <si>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</si>
  <si>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</si>
  <si>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</si>
  <si>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</si>
  <si>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</si>
  <si>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</si>
  <si>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</si>
  <si>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</si>
  <si>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</si>
  <si>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</si>
  <si>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</si>
  <si>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</si>
  <si>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</si>
  <si>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</si>
  <si>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</si>
  <si>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</si>
  <si>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</si>
  <si>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</si>
  <si>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</si>
  <si>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</si>
  <si>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</si>
  <si>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</si>
  <si>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</si>
  <si>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</si>
  <si>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</si>
  <si>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</si>
  <si>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</si>
  <si>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</si>
  <si>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</si>
  <si>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</si>
  <si>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</si>
  <si>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</si>
  <si>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</si>
  <si>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</si>
  <si>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</si>
  <si>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</si>
  <si>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</si>
  <si>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</si>
  <si>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</si>
  <si>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</si>
  <si>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</si>
  <si>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</si>
  <si>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</si>
  <si>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</si>
  <si>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</si>
  <si>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</si>
  <si>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</si>
  <si>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</si>
  <si>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</si>
  <si>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</si>
  <si>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</si>
  <si>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</si>
  <si>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</si>
  <si>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</si>
  <si>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</si>
  <si>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</si>
  <si>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</si>
  <si>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</si>
  <si>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</si>
  <si>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</si>
  <si>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</si>
  <si>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</si>
  <si>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</si>
  <si>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</si>
  <si>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</si>
  <si>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</si>
  <si>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</si>
  <si>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</si>
  <si>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</si>
  <si>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</si>
  <si>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</si>
  <si>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</si>
  <si>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</si>
  <si>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</si>
  <si>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</si>
  <si>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</si>
  <si>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</si>
  <si>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</si>
  <si>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</si>
  <si>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</si>
  <si>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</si>
  <si>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</si>
  <si>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</si>
  <si>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</si>
  <si>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</si>
  <si>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</si>
  <si>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</si>
  <si>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</si>
  <si>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</si>
  <si>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</si>
  <si>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</si>
  <si>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</si>
  <si>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</si>
  <si>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</si>
  <si>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</si>
  <si>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</si>
  <si>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</si>
  <si>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</si>
  <si>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</si>
  <si>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</si>
  <si>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</si>
  <si>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</si>
  <si>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</si>
  <si>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</si>
  <si>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</si>
  <si>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</si>
  <si>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</si>
  <si>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</si>
  <si>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</si>
  <si>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</si>
  <si>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</si>
  <si>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</si>
  <si>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</si>
  <si>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</si>
  <si>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</si>
  <si>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</si>
  <si>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</si>
  <si>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</si>
  <si>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</si>
  <si>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</si>
  <si>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</si>
  <si>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</si>
  <si>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</si>
  <si>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</si>
  <si>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</si>
  <si>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</si>
  <si>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</si>
  <si>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</si>
  <si>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</si>
  <si>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</si>
  <si>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</si>
  <si>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</si>
  <si>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</si>
  <si>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</si>
  <si>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</si>
  <si>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</si>
  <si>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</si>
  <si>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</si>
  <si>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</si>
  <si>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</si>
  <si>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</si>
  <si>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</si>
  <si>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</si>
  <si>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</si>
  <si>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</si>
  <si>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</si>
  <si>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</si>
  <si>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</si>
  <si>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</si>
  <si>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</si>
  <si>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</si>
  <si>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</si>
  <si>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</si>
  <si>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</si>
  <si>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</si>
  <si>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</si>
  <si>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</si>
  <si>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</si>
  <si>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</si>
  <si>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</si>
  <si>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</si>
  <si>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</si>
  <si>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</si>
  <si>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</si>
  <si>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</si>
  <si>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</si>
  <si>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</si>
  <si>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</si>
  <si>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</si>
  <si>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</si>
  <si>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</si>
  <si>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</si>
  <si>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</si>
  <si>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</si>
  <si>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</si>
  <si>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</si>
  <si>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</si>
  <si>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</si>
  <si>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</si>
  <si>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</si>
  <si>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</si>
  <si>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</si>
  <si>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</si>
  <si>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</si>
  <si>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</si>
  <si>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</si>
  <si>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</si>
  <si>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</si>
  <si>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</si>
  <si>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</si>
  <si>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</si>
  <si>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</si>
  <si>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</si>
  <si>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</si>
  <si>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</si>
  <si>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</si>
  <si>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</si>
  <si>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</si>
  <si>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</si>
  <si>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</si>
  <si>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</si>
  <si>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</si>
  <si>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</si>
  <si>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</si>
  <si>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</si>
  <si>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</si>
  <si>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</si>
  <si>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</si>
  <si>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</si>
  <si>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</si>
  <si>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</si>
  <si>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</si>
  <si>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</si>
  <si>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</si>
  <si>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</si>
  <si>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</si>
  <si>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</si>
  <si>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</si>
  <si>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</si>
  <si>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</si>
  <si>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</si>
  <si>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</si>
  <si>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</si>
  <si>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</si>
  <si>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</si>
  <si>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</si>
  <si>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</si>
  <si>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</si>
  <si>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</si>
  <si>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</si>
  <si>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</si>
  <si>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</si>
  <si>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</si>
  <si>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</si>
  <si>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</si>
  <si>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</si>
  <si>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</si>
  <si>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</si>
  <si>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</si>
  <si>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</si>
  <si>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</si>
  <si>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</si>
  <si>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</si>
  <si>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</si>
  <si>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</si>
  <si>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</si>
  <si>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</si>
  <si>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</si>
  <si>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</si>
  <si>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</si>
  <si>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</si>
  <si>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</si>
  <si>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</si>
  <si>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</si>
  <si>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</si>
  <si>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</si>
  <si>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</si>
  <si>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</si>
  <si>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</si>
  <si>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</si>
  <si>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</si>
  <si>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</si>
  <si>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</si>
  <si>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</si>
  <si>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</si>
  <si>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</si>
  <si>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</si>
  <si>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</si>
  <si>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</si>
  <si>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</si>
  <si>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</si>
  <si>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</si>
  <si>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</si>
  <si>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</si>
  <si>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</si>
  <si>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</si>
  <si>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</si>
  <si>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</si>
  <si>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</si>
  <si>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</si>
  <si>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</si>
  <si>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</si>
  <si>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</si>
  <si>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</si>
  <si>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</si>
  <si>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</si>
  <si>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</si>
  <si>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</si>
  <si>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</si>
  <si>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</si>
  <si>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</si>
  <si>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</si>
  <si>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</si>
  <si>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</si>
  <si>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</si>
  <si>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</si>
  <si>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</si>
  <si>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</si>
  <si>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</si>
  <si>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</si>
  <si>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</si>
  <si>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</si>
  <si>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</si>
  <si>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</si>
  <si>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</si>
  <si>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</si>
  <si>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</si>
  <si>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</si>
  <si>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</si>
  <si>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</si>
  <si>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</si>
  <si>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</si>
  <si>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</si>
  <si>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</si>
  <si>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</si>
  <si>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</si>
  <si>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</si>
  <si>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</si>
  <si>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</si>
  <si>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</si>
  <si>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</si>
  <si>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</si>
  <si>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</si>
  <si>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</si>
  <si>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</si>
  <si>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</si>
  <si>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</si>
  <si>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</si>
  <si>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</si>
  <si>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</si>
  <si>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</si>
  <si>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</si>
  <si>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</si>
  <si>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</si>
  <si>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</si>
  <si>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</si>
  <si>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</si>
  <si>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</si>
  <si>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</si>
  <si>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</si>
  <si>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</si>
  <si>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</si>
  <si>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</si>
  <si>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</si>
  <si>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</si>
  <si>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</si>
  <si>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</si>
  <si>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</si>
  <si>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</si>
  <si>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</si>
  <si>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</si>
  <si>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</si>
  <si>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</si>
  <si>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</si>
  <si>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</si>
  <si>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</si>
  <si>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</si>
  <si>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</si>
  <si>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</si>
  <si>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</si>
  <si>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</si>
  <si>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</si>
  <si>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</si>
  <si>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</si>
  <si>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</si>
  <si>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</si>
  <si>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</si>
  <si>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</si>
  <si>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</si>
  <si>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</si>
  <si>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</si>
  <si>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</si>
  <si>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</si>
  <si>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</si>
  <si>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</si>
  <si>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</si>
  <si>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</si>
  <si>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</si>
  <si>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</si>
  <si>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</si>
  <si>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</si>
  <si>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</si>
  <si>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</si>
  <si>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</si>
  <si>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</si>
  <si>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</si>
  <si>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</si>
  <si>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</si>
  <si>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</si>
  <si>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</si>
  <si>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</si>
  <si>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</si>
  <si>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</si>
  <si>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</si>
  <si>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</si>
  <si>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</si>
  <si>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</si>
  <si>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</si>
  <si>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</si>
  <si>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</si>
  <si>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</si>
  <si>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</si>
  <si>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</si>
  <si>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</si>
  <si>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</si>
  <si>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</si>
  <si>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</si>
  <si>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</si>
  <si>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</si>
  <si>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</si>
  <si>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</si>
  <si>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</si>
  <si>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</si>
  <si>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</si>
  <si>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</si>
  <si>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</si>
  <si>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</si>
  <si>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</si>
  <si>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</si>
  <si>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</si>
  <si>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</si>
  <si>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</si>
  <si>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</si>
  <si>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</si>
  <si>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</si>
  <si>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</si>
  <si>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</si>
  <si>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</si>
  <si>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</si>
  <si>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</si>
  <si>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</si>
  <si>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</si>
  <si>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</si>
  <si>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</si>
  <si>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</si>
  <si>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</si>
  <si>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</si>
  <si>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</si>
  <si>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</si>
  <si>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</si>
  <si>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</si>
  <si>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</si>
  <si>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</si>
  <si>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</si>
  <si>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</si>
  <si>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</si>
  <si>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</si>
  <si>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</si>
  <si>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</si>
  <si>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</si>
  <si>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</si>
  <si>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</si>
  <si>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</si>
  <si>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</si>
  <si>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</si>
  <si>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</si>
  <si>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</si>
  <si>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</si>
  <si>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</si>
  <si>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</si>
  <si>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</si>
  <si>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</si>
  <si>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</si>
  <si>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</si>
  <si>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</si>
  <si>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</si>
  <si>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</si>
  <si>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</si>
  <si>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</si>
  <si>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</si>
  <si>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</si>
  <si>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</si>
  <si>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</si>
  <si>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</si>
  <si>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</si>
  <si>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</si>
  <si>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</si>
  <si>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</si>
  <si>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</si>
  <si>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</si>
  <si>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</si>
  <si>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</si>
  <si>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</si>
  <si>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</si>
  <si>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</si>
  <si>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</si>
  <si>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</si>
  <si>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</si>
  <si>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</si>
  <si>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</si>
  <si>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</si>
  <si>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</si>
  <si>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</si>
  <si>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</si>
  <si>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</si>
  <si>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</si>
  <si>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</si>
  <si>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</si>
  <si>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</si>
  <si>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</si>
  <si>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</si>
  <si>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</si>
  <si>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</si>
  <si>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</si>
  <si>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</si>
  <si>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</si>
  <si>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</si>
  <si>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</si>
  <si>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</si>
  <si>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</si>
  <si>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</si>
  <si>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</si>
  <si>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</si>
  <si>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</si>
  <si>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</si>
  <si>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</si>
  <si>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</si>
  <si>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</si>
  <si>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</si>
  <si>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</si>
  <si>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</si>
  <si>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</si>
  <si>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</si>
  <si>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</si>
  <si>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</si>
  <si>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</si>
  <si>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</si>
  <si>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</si>
  <si>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</si>
  <si>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</si>
  <si>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</si>
  <si>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</si>
  <si>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</si>
  <si>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</si>
  <si>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</si>
  <si>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</si>
  <si>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</si>
  <si>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</si>
  <si>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</si>
  <si>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</si>
  <si>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</si>
  <si>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</si>
  <si>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</si>
  <si>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</si>
  <si>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</si>
  <si>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</si>
  <si>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</si>
  <si>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</si>
  <si>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</si>
  <si>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</si>
  <si>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</si>
  <si>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</si>
  <si>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</si>
  <si>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</si>
  <si>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</si>
  <si>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</si>
  <si>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</si>
  <si>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</si>
  <si>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</si>
  <si>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</si>
  <si>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</si>
  <si>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</si>
  <si>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</si>
  <si>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</si>
  <si>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</si>
  <si>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</si>
  <si>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</si>
  <si>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</si>
  <si>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</si>
  <si>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</si>
  <si>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</si>
  <si>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</si>
  <si>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</si>
  <si>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</si>
  <si>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</si>
  <si>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</si>
  <si>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</si>
  <si>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</si>
  <si>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</si>
  <si>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</si>
  <si>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</si>
  <si>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</si>
  <si>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</si>
  <si>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</si>
  <si>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</si>
  <si>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</si>
  <si>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</si>
  <si>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</si>
  <si>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</si>
  <si>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</si>
  <si>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</si>
  <si>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</si>
  <si>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</si>
  <si>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</si>
  <si>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</si>
  <si>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</si>
  <si>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</si>
  <si>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</si>
  <si>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</si>
  <si>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</si>
  <si>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</si>
  <si>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</si>
  <si>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</si>
  <si>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</si>
  <si>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</si>
  <si>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</si>
  <si>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</si>
  <si>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</si>
  <si>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</si>
  <si>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</si>
  <si>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</si>
  <si>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</si>
  <si>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</si>
  <si>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</si>
  <si>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</si>
  <si>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</si>
  <si>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</si>
  <si>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</si>
  <si>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</si>
  <si>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</si>
  <si>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</si>
  <si>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</si>
  <si>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</si>
  <si>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</si>
  <si>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</si>
  <si>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</si>
  <si>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</si>
  <si>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</si>
  <si>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</si>
  <si>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</si>
  <si>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</si>
  <si>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</si>
  <si>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</si>
  <si>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</si>
  <si>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</si>
  <si>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</si>
  <si>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</si>
  <si>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</si>
  <si>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</si>
  <si>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</si>
  <si>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</si>
  <si>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</si>
  <si>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</si>
  <si>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</si>
  <si>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</si>
  <si>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</si>
  <si>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</si>
  <si>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</si>
  <si>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</si>
  <si>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</si>
  <si>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</si>
  <si>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</si>
  <si>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</si>
  <si>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</si>
  <si>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</si>
  <si>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</si>
  <si>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</si>
  <si>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</si>
  <si>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</si>
  <si>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</si>
  <si>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</si>
  <si>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</si>
  <si>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</si>
  <si>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</si>
  <si>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</si>
  <si>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</si>
  <si>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</si>
  <si>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</si>
  <si>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</si>
  <si>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</si>
  <si>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</si>
  <si>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</si>
  <si>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</si>
  <si>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</si>
  <si>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</si>
  <si>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</si>
  <si>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</si>
  <si>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</si>
  <si>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</si>
  <si>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</si>
  <si>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</si>
  <si>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</si>
  <si>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</si>
  <si>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</si>
  <si>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</si>
  <si>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</si>
  <si>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</si>
  <si>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</si>
  <si>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</si>
  <si>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</si>
  <si>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</si>
  <si>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</si>
  <si>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</si>
  <si>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</si>
  <si>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</si>
  <si>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</si>
  <si>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</si>
  <si>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</si>
  <si>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</si>
  <si>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</si>
  <si>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</si>
  <si>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</si>
  <si>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</si>
  <si>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</si>
  <si>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</si>
  <si>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</si>
  <si>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</si>
  <si>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</si>
  <si>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</si>
  <si>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</si>
  <si>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</si>
  <si>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</si>
  <si>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</si>
  <si>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</si>
  <si>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</si>
  <si>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</si>
  <si>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</si>
  <si>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</si>
  <si>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</si>
  <si>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</si>
  <si>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</si>
  <si>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</si>
  <si>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</si>
  <si>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</si>
  <si>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</si>
  <si>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</si>
  <si>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</si>
  <si>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</si>
  <si>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</si>
  <si>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</si>
  <si>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</si>
  <si>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</si>
  <si>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</si>
  <si>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</si>
  <si>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</si>
  <si>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</si>
  <si>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</si>
  <si>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</si>
  <si>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</si>
  <si>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</si>
  <si>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</si>
  <si>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</si>
  <si>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</si>
  <si>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</si>
  <si>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</si>
  <si>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</si>
  <si>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</si>
  <si>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</si>
  <si>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</si>
  <si>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</si>
  <si>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</si>
  <si>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</si>
  <si>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</si>
  <si>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</si>
  <si>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</si>
  <si>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</si>
  <si>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</si>
  <si>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</si>
  <si>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</si>
  <si>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</si>
  <si>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</si>
  <si>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</si>
  <si>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</si>
  <si>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</si>
  <si>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</si>
  <si>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</si>
  <si>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</si>
  <si>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</si>
  <si>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</si>
  <si>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</si>
  <si>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</si>
  <si>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</si>
  <si>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</si>
  <si>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</si>
  <si>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</si>
  <si>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</si>
  <si>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</si>
  <si>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</si>
  <si>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</si>
  <si>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</si>
  <si>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</si>
  <si>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</si>
  <si>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</si>
  <si>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</si>
  <si>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</si>
  <si>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</si>
  <si>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</si>
  <si>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</si>
  <si>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</si>
  <si>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</si>
  <si>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</si>
  <si>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</si>
  <si>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</si>
  <si>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</si>
  <si>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</si>
  <si>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</si>
  <si>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</si>
  <si>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</si>
  <si>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</si>
  <si>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</si>
  <si>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</si>
  <si>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</si>
  <si>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</si>
  <si>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</si>
  <si>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</si>
  <si>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</si>
  <si>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</si>
  <si>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</si>
  <si>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</si>
  <si>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</si>
  <si>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</si>
  <si>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</si>
  <si>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</si>
  <si>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</si>
  <si>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</si>
  <si>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</si>
  <si>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</si>
  <si>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</si>
  <si>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</si>
  <si>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</si>
  <si>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</si>
  <si>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</si>
  <si>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</si>
  <si>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</si>
  <si>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</si>
  <si>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</si>
  <si>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</si>
  <si>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</si>
  <si>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</si>
  <si>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</si>
  <si>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</si>
  <si>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</si>
  <si>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</si>
  <si>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</si>
  <si>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</si>
  <si>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</si>
  <si>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</si>
  <si>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</si>
  <si>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</si>
  <si>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</si>
  <si>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</si>
  <si>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</si>
  <si>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</si>
  <si>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</si>
  <si>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</si>
  <si>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</si>
  <si>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</si>
  <si>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</si>
  <si>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</si>
  <si>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</si>
  <si>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</si>
  <si>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</si>
  <si>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</si>
  <si>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</si>
  <si>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</si>
  <si>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</si>
  <si>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</si>
  <si>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</si>
  <si>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</si>
  <si>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</si>
  <si>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</si>
  <si>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</si>
  <si>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</si>
  <si>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</si>
  <si>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</si>
  <si>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</si>
  <si>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</si>
  <si>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</si>
  <si>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</si>
  <si>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</si>
  <si>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</si>
  <si>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</si>
  <si>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</si>
  <si>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</si>
  <si>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</si>
  <si>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</si>
  <si>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</si>
  <si>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</si>
  <si>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</si>
  <si>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</si>
  <si>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</si>
  <si>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</si>
  <si>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</si>
  <si>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</si>
  <si>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</si>
  <si>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</si>
  <si>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</si>
  <si>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</si>
  <si>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</si>
  <si>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</si>
  <si>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</si>
  <si>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</si>
  <si>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</si>
  <si>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</si>
  <si>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</si>
  <si>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</si>
  <si>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</si>
  <si>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</si>
  <si>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</si>
  <si>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</si>
  <si>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</si>
  <si>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</si>
  <si>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</si>
  <si>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</si>
  <si>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</si>
  <si>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</si>
  <si>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</si>
  <si>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</si>
  <si>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</si>
  <si>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</si>
  <si>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</si>
  <si>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</si>
  <si>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</si>
  <si>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</si>
  <si>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</si>
  <si>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</si>
  <si>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</si>
  <si>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</si>
  <si>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</si>
  <si>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</si>
  <si>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</si>
  <si>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</si>
  <si>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</si>
  <si>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</si>
  <si>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</si>
  <si>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</si>
  <si>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</si>
  <si>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</si>
  <si>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</si>
  <si>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</si>
  <si>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</si>
  <si>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</si>
  <si>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</si>
  <si>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</si>
  <si>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</si>
  <si>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</si>
  <si>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</si>
  <si>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</si>
  <si>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</si>
  <si>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</si>
  <si>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</si>
  <si>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</si>
  <si>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</si>
  <si>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</si>
  <si>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</si>
  <si>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</si>
  <si>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</si>
  <si>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</si>
  <si>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</si>
  <si>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</si>
  <si>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</si>
  <si>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</si>
  <si>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</si>
  <si>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</si>
  <si>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</si>
  <si>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</si>
  <si>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</si>
  <si>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</si>
  <si>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</si>
  <si>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</si>
  <si>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</si>
  <si>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</si>
  <si>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</si>
  <si>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</si>
  <si>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</si>
  <si>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</si>
  <si>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</si>
  <si>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</si>
  <si>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</si>
  <si>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</si>
  <si>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</si>
  <si>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</si>
  <si>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</si>
  <si>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</si>
  <si>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</si>
  <si>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</si>
  <si>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</si>
  <si>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</si>
  <si>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</si>
  <si>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</si>
  <si>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</si>
  <si>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</si>
  <si>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</si>
  <si>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</si>
  <si>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</si>
  <si>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</si>
  <si>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</si>
  <si>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</si>
  <si>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</si>
  <si>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</si>
  <si>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</si>
  <si>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</si>
  <si>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</si>
  <si>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</si>
  <si>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</si>
  <si>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</si>
  <si>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</si>
  <si>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</si>
  <si>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</si>
  <si>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</si>
  <si>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</si>
  <si>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</si>
  <si>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</si>
  <si>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</si>
  <si>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</si>
  <si>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</si>
  <si>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</si>
  <si>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</si>
  <si>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</si>
  <si>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</si>
  <si>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</si>
  <si>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</si>
  <si>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</si>
  <si>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</si>
  <si>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</si>
  <si>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</si>
  <si>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</si>
  <si>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</si>
  <si>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</si>
  <si>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</si>
  <si>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</si>
  <si>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</si>
  <si>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</si>
  <si>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</si>
  <si>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</si>
  <si>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</si>
  <si>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</si>
  <si>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</si>
  <si>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</si>
  <si>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</si>
  <si>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</si>
  <si>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</si>
  <si>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</si>
  <si>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</si>
  <si>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</si>
  <si>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</si>
  <si>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</si>
  <si>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</si>
  <si>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</si>
  <si>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</si>
  <si>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</si>
  <si>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</si>
  <si>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</si>
  <si>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</si>
  <si>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</si>
  <si>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</si>
  <si>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</si>
  <si>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</si>
  <si>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</si>
  <si>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</si>
  <si>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</si>
  <si>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</si>
  <si>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</si>
  <si>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</si>
  <si>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</si>
  <si>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</si>
  <si>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</si>
  <si>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</si>
  <si>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</si>
  <si>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</si>
  <si>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</si>
  <si>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</si>
  <si>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</si>
  <si>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</si>
  <si>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</si>
  <si>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</si>
  <si>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</si>
  <si>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</si>
  <si>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</si>
  <si>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</si>
  <si>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</si>
  <si>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</si>
  <si>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</si>
  <si>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</si>
  <si>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</si>
  <si>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</si>
  <si>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</si>
  <si>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</si>
  <si>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</si>
  <si>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</si>
  <si>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</si>
  <si>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</si>
  <si>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</si>
  <si>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</si>
  <si>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</si>
  <si>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</si>
  <si>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</si>
  <si>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</si>
  <si>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</si>
  <si>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</si>
  <si>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</si>
  <si>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</si>
  <si>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</si>
  <si>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</si>
  <si>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</si>
  <si>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</si>
  <si>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</si>
  <si>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</si>
  <si>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</si>
  <si>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</si>
  <si>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</si>
  <si>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</si>
  <si>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</si>
  <si>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</si>
  <si>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</si>
  <si>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</si>
  <si>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</si>
  <si>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</si>
  <si>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</si>
  <si>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</si>
  <si>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</si>
  <si>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</si>
  <si>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</si>
  <si>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</si>
  <si>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</si>
  <si>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</si>
  <si>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</si>
  <si>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</si>
  <si>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</si>
  <si>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</si>
  <si>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</si>
  <si>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</si>
  <si>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</si>
  <si>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</si>
  <si>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</si>
  <si>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</si>
  <si>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</si>
  <si>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</si>
  <si>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</si>
  <si>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</si>
  <si>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</si>
  <si>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</si>
  <si>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</si>
  <si>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</si>
  <si>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</si>
  <si>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</si>
  <si>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</si>
  <si>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</si>
  <si>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</si>
  <si>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</si>
  <si>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</si>
  <si>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</si>
  <si>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</si>
  <si>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</si>
  <si>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</si>
  <si>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</si>
  <si>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</si>
  <si>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</si>
  <si>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</si>
  <si>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</si>
  <si>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</si>
  <si>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</si>
  <si>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</si>
  <si>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</si>
  <si>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</si>
  <si>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</si>
  <si>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</si>
  <si>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</si>
  <si>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</si>
  <si>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</si>
  <si>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</si>
  <si>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</si>
  <si>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</si>
  <si>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</si>
  <si>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</si>
  <si>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</si>
  <si>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</si>
  <si>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</si>
  <si>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</si>
  <si>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</si>
  <si>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</si>
  <si>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</si>
  <si>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</si>
  <si>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</si>
  <si>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</si>
  <si>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</si>
  <si>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</si>
  <si>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</si>
  <si>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</si>
  <si>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</si>
  <si>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</si>
  <si>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</si>
  <si>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</si>
  <si>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</si>
  <si>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</si>
  <si>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</si>
  <si>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</si>
  <si>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</si>
  <si>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</si>
  <si>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</si>
  <si>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</si>
  <si>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</si>
  <si>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</si>
  <si>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</si>
  <si>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</si>
  <si>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</si>
  <si>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</si>
  <si>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</si>
  <si>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</si>
  <si>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</si>
  <si>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</si>
  <si>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</si>
  <si>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</si>
  <si>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</si>
  <si>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</si>
  <si>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</si>
  <si>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</si>
  <si>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</si>
  <si>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</si>
  <si>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</si>
  <si>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</si>
  <si>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</si>
  <si>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</si>
  <si>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</si>
  <si>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</si>
  <si>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</si>
  <si>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</si>
  <si>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</si>
  <si>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</si>
  <si>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</si>
  <si>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</si>
  <si>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</si>
  <si>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</si>
  <si>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</si>
  <si>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</si>
  <si>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</si>
  <si>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</si>
  <si>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</si>
  <si>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</si>
  <si>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</si>
  <si>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</si>
  <si>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</si>
  <si>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</si>
  <si>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</si>
  <si>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</si>
  <si>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</si>
  <si>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</si>
  <si>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</si>
  <si>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</si>
  <si>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</si>
  <si>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</si>
  <si>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</si>
  <si>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</si>
  <si>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</si>
  <si>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</si>
  <si>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</si>
  <si>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</si>
  <si>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</si>
  <si>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</si>
  <si>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</si>
  <si>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</si>
  <si>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</si>
  <si>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</si>
  <si>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</si>
  <si>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</si>
  <si>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</si>
  <si>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</si>
  <si>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</si>
  <si>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</si>
  <si>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</si>
  <si>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</si>
  <si>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</si>
  <si>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</si>
  <si>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</si>
  <si>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</si>
  <si>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</si>
  <si>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</si>
  <si>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</si>
  <si>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</si>
  <si>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</si>
  <si>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</si>
  <si>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</si>
  <si>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</si>
  <si>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</si>
  <si>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</si>
  <si>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</si>
  <si>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</si>
  <si>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</si>
  <si>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</si>
  <si>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</si>
  <si>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</si>
  <si>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</si>
  <si>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</si>
  <si>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</si>
  <si>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</si>
  <si>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</si>
  <si>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</si>
  <si>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</si>
  <si>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</si>
  <si>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</si>
  <si>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</si>
  <si>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</si>
  <si>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</si>
  <si>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</si>
  <si>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</si>
  <si>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</si>
  <si>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</si>
  <si>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</si>
  <si>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</si>
  <si>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</si>
  <si>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</si>
  <si>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</si>
  <si>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</si>
  <si>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</si>
  <si>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</si>
  <si>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</si>
  <si>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</si>
  <si>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</si>
  <si>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</si>
  <si>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</si>
  <si>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</si>
  <si>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</si>
  <si>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</si>
  <si>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</si>
  <si>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</si>
  <si>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</si>
  <si>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</si>
  <si>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</si>
  <si>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</si>
  <si>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</si>
  <si>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</si>
  <si>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</si>
  <si>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</si>
  <si>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</si>
  <si>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</si>
  <si>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</si>
  <si>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</si>
  <si>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</si>
  <si>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</si>
  <si>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</si>
  <si>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</si>
  <si>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</si>
  <si>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</si>
  <si>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</si>
  <si>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</si>
  <si>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</si>
  <si>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</si>
  <si>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</si>
  <si>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</si>
  <si>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</si>
  <si>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</si>
  <si>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</si>
  <si>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</si>
  <si>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</si>
  <si>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</si>
  <si>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</si>
  <si>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</si>
  <si>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</si>
  <si>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</si>
  <si>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</si>
  <si>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</si>
  <si>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</si>
  <si>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</si>
  <si>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</si>
  <si>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</si>
  <si>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</si>
  <si>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</si>
  <si>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</si>
  <si>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</si>
  <si>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</si>
  <si>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</si>
  <si>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</si>
  <si>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</si>
  <si>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</si>
  <si>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</si>
  <si>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</si>
  <si>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</si>
  <si>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</si>
  <si>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</si>
  <si>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</si>
  <si>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</si>
  <si>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</si>
  <si>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</si>
  <si>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</si>
  <si>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</si>
  <si>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</si>
  <si>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</si>
  <si>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</si>
  <si>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</si>
  <si>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</si>
  <si>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</si>
  <si>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</si>
  <si>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</si>
  <si>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</si>
  <si>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</si>
  <si>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</si>
  <si>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</si>
  <si>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</si>
  <si>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</si>
  <si>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</si>
  <si>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</si>
  <si>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</si>
  <si>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</si>
  <si>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</si>
  <si>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</si>
  <si>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</si>
  <si>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</si>
  <si>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</si>
  <si>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</si>
  <si>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</si>
  <si>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</si>
  <si>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</si>
  <si>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</si>
  <si>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</si>
  <si>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</si>
  <si>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</si>
  <si>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</si>
  <si>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</si>
  <si>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</si>
  <si>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</si>
  <si>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</si>
  <si>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</si>
  <si>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</si>
  <si>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</si>
  <si>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</si>
  <si>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</si>
  <si>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</si>
  <si>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</si>
  <si>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</si>
  <si>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</si>
  <si>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</si>
  <si>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</si>
  <si>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</si>
  <si>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</si>
  <si>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</si>
  <si>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</si>
  <si>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</si>
  <si>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</si>
  <si>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</si>
  <si>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</si>
  <si>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</si>
  <si>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</si>
  <si>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</si>
  <si>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</si>
  <si>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</si>
  <si>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</si>
  <si>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</si>
  <si>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</si>
  <si>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</si>
  <si>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</si>
  <si>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</si>
  <si>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</si>
  <si>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</si>
  <si>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</si>
  <si>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</si>
  <si>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</si>
  <si>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</si>
  <si>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</si>
  <si>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</si>
  <si>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</si>
  <si>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</si>
  <si>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</si>
  <si>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</si>
  <si>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</si>
  <si>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</si>
  <si>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</si>
  <si>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</si>
  <si>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</si>
  <si>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</si>
  <si>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</si>
  <si>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</si>
  <si>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</si>
  <si>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</si>
  <si>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</si>
  <si>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</si>
  <si>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</si>
  <si>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</si>
  <si>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</si>
  <si>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</si>
  <si>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</si>
  <si>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</si>
  <si>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</si>
  <si>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</si>
  <si>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</si>
  <si>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</si>
  <si>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</si>
  <si>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</si>
  <si>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</si>
  <si>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</si>
  <si>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</si>
  <si>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</si>
  <si>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</si>
  <si>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</si>
  <si>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</si>
  <si>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</si>
  <si>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</si>
  <si>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</si>
  <si>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</si>
  <si>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</si>
  <si>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</si>
  <si>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</si>
  <si>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</si>
  <si>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</si>
  <si>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</si>
  <si>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</si>
  <si>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</si>
  <si>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</si>
  <si>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</si>
  <si>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</si>
  <si>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</si>
  <si>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</si>
  <si>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</si>
  <si>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</si>
  <si>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</si>
  <si>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</si>
  <si>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</si>
  <si>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</si>
  <si>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</si>
  <si>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</si>
  <si>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</si>
  <si>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</si>
  <si>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</si>
  <si>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</si>
  <si>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</si>
  <si>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</si>
  <si>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</si>
  <si>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</si>
  <si>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</si>
  <si>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</si>
  <si>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</si>
  <si>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</si>
  <si>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</si>
  <si>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</si>
  <si>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</si>
  <si>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</si>
  <si>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</si>
  <si>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</si>
  <si>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</si>
  <si>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</si>
  <si>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</si>
  <si>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</si>
  <si>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</si>
  <si>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</si>
  <si>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</si>
  <si>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</si>
  <si>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</si>
  <si>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</si>
  <si>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</si>
  <si>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</si>
  <si>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</si>
  <si>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</si>
  <si>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</si>
  <si>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</si>
  <si>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</si>
  <si>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</si>
  <si>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</si>
  <si>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</si>
  <si>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</si>
  <si>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</si>
  <si>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</si>
  <si>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</si>
  <si>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</si>
  <si>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</si>
  <si>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</si>
  <si>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</si>
  <si>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</si>
  <si>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</si>
  <si>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</si>
  <si>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</si>
  <si>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</si>
  <si>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</si>
  <si>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</si>
  <si>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</si>
  <si>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</si>
  <si>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</si>
  <si>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</si>
  <si>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</si>
  <si>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</si>
  <si>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</si>
  <si>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</si>
  <si>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</si>
  <si>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</si>
  <si>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</si>
  <si>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</si>
  <si>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</si>
  <si>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</si>
  <si>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</si>
  <si>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</si>
  <si>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</si>
  <si>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</si>
  <si>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</si>
  <si>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</si>
  <si>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</si>
  <si>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</si>
  <si>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</si>
  <si>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</si>
  <si>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</si>
  <si>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</si>
  <si>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</si>
  <si>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</si>
  <si>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</si>
  <si>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</si>
  <si>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</si>
  <si>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</si>
  <si>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</si>
  <si>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</si>
  <si>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</si>
  <si>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</si>
  <si>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</si>
  <si>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</si>
  <si>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</si>
  <si>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</si>
  <si>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</si>
  <si>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</si>
  <si>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</si>
  <si>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</si>
  <si>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</si>
  <si>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</si>
  <si>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</si>
  <si>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</si>
  <si>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</si>
  <si>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</si>
  <si>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</si>
  <si>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</si>
  <si>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</si>
  <si>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</si>
  <si>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</si>
  <si>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</si>
  <si>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</si>
  <si>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</si>
  <si>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</si>
  <si>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</si>
  <si>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</si>
  <si>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</si>
  <si>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</si>
  <si>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</si>
  <si>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</si>
  <si>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</si>
  <si>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</si>
  <si>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</si>
  <si>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</si>
  <si>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</si>
  <si>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</si>
  <si>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</si>
  <si>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</si>
  <si>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</si>
  <si>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</si>
  <si>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</si>
  <si>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</si>
  <si>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</si>
  <si>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</si>
  <si>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</si>
  <si>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</si>
  <si>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</si>
  <si>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</si>
  <si>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</si>
  <si>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</si>
  <si>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</si>
  <si>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</si>
  <si>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</si>
  <si>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</si>
  <si>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</si>
  <si>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</si>
  <si>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</si>
  <si>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</si>
  <si>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</si>
  <si>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</si>
  <si>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</si>
  <si>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</si>
  <si>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</si>
  <si>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</si>
  <si>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</si>
  <si>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</si>
  <si>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</si>
  <si>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</si>
  <si>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</si>
  <si>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</si>
  <si>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</si>
  <si>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</si>
  <si>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</si>
  <si>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</si>
  <si>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</si>
  <si>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</si>
  <si>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</si>
  <si>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</si>
  <si>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</si>
  <si>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</si>
  <si>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</si>
  <si>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</si>
  <si>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</si>
  <si>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</si>
  <si>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</si>
  <si>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</si>
  <si>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</si>
  <si>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</si>
  <si>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</si>
  <si>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</si>
  <si>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</si>
  <si>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</si>
  <si>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</si>
  <si>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</si>
  <si>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</si>
  <si>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</si>
  <si>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</si>
  <si>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</si>
  <si>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</si>
  <si>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</si>
  <si>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</si>
  <si>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</si>
  <si>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</si>
  <si>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</si>
  <si>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</si>
  <si>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</si>
  <si>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</si>
  <si>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</si>
  <si>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</si>
  <si>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</si>
  <si>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</si>
  <si>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</si>
  <si>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</si>
  <si>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</si>
  <si>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</si>
  <si>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</si>
  <si>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</si>
  <si>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</si>
  <si>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</si>
  <si>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</si>
  <si>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</si>
  <si>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</si>
  <si>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</si>
  <si>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</si>
  <si>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</si>
  <si>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</si>
  <si>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</si>
  <si>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</si>
  <si>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</si>
  <si>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</si>
  <si>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</si>
  <si>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</si>
  <si>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</si>
  <si>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</si>
  <si>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</si>
  <si>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</si>
  <si>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</si>
  <si>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</si>
  <si>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</si>
  <si>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</si>
  <si>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</si>
  <si>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</si>
  <si>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</si>
  <si>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</si>
  <si>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</si>
  <si>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</si>
  <si>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</si>
  <si>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</si>
  <si>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</si>
  <si>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</si>
  <si>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</si>
  <si>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</si>
  <si>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</si>
  <si>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</si>
  <si>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</si>
  <si>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</si>
  <si>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</si>
  <si>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</si>
  <si>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</si>
  <si>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</si>
  <si>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</si>
  <si>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</si>
  <si>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</si>
  <si>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</si>
  <si>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</si>
  <si>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</si>
  <si>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</si>
  <si>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</si>
  <si>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</si>
  <si>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</si>
  <si>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</si>
  <si>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</si>
  <si>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</si>
  <si>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</si>
  <si>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</si>
  <si>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</si>
  <si>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</si>
  <si>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</si>
  <si>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</si>
  <si>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</si>
  <si>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</si>
  <si>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</si>
  <si>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</si>
  <si>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</si>
  <si>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</si>
  <si>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</si>
  <si>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</si>
  <si>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</si>
  <si>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</si>
  <si>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</si>
  <si>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</si>
  <si>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</si>
  <si>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</si>
  <si>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</si>
  <si>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</si>
  <si>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</si>
  <si>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</si>
  <si>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</si>
  <si>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</si>
  <si>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</si>
  <si>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</si>
  <si>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</si>
  <si>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</si>
  <si>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</si>
  <si>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</si>
  <si>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</si>
  <si>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</si>
  <si>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</si>
  <si>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</si>
  <si>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</si>
  <si>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</si>
  <si>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</si>
  <si>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</si>
  <si>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</si>
  <si>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</si>
  <si>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</si>
  <si>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</si>
  <si>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</si>
  <si>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</si>
  <si>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</si>
  <si>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</si>
  <si>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</si>
  <si>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</si>
  <si>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</si>
  <si>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</si>
  <si>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</si>
  <si>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</si>
  <si>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</si>
  <si>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</si>
  <si>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</si>
  <si>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</si>
  <si>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</si>
  <si>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</si>
  <si>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</si>
  <si>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</si>
  <si>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</si>
  <si>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</si>
  <si>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</si>
  <si>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</si>
  <si>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</si>
  <si>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</si>
  <si>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</si>
  <si>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</si>
  <si>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</si>
  <si>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</si>
  <si>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</si>
  <si>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</si>
  <si>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</si>
  <si>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</si>
  <si>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</si>
  <si>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</si>
  <si>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</si>
  <si>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</si>
  <si>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</si>
  <si>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</si>
  <si>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</si>
  <si>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</si>
  <si>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</si>
  <si>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</si>
  <si>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</si>
  <si>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</si>
  <si>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</si>
  <si>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</si>
  <si>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</si>
  <si>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</si>
  <si>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</si>
  <si>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</si>
  <si>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</si>
  <si>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</si>
  <si>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</si>
  <si>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</si>
  <si>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</si>
  <si>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</si>
  <si>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</si>
  <si>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</si>
  <si>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</si>
  <si>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</si>
  <si>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</si>
  <si>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</si>
  <si>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</si>
  <si>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</si>
  <si>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</si>
  <si>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</si>
  <si>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</si>
  <si>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</si>
  <si>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</si>
  <si>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</si>
  <si>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</si>
  <si>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</si>
  <si>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</si>
  <si>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</si>
  <si>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</si>
  <si>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</si>
  <si>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</si>
  <si>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</si>
  <si>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</si>
  <si>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</si>
  <si>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</si>
  <si>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</si>
  <si>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</si>
  <si>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</si>
  <si>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</si>
  <si>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</si>
  <si>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</si>
  <si>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</si>
  <si>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</si>
  <si>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</si>
  <si>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</si>
  <si>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</si>
  <si>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</si>
  <si>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</si>
  <si>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</si>
  <si>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</si>
  <si>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</si>
  <si>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</si>
  <si>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</si>
  <si>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</si>
  <si>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</si>
  <si>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</si>
  <si>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</si>
  <si>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</si>
  <si>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</si>
  <si>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</si>
  <si>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</si>
  <si>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</si>
  <si>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</si>
  <si>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</si>
  <si>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</si>
  <si>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</si>
  <si>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</si>
  <si>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</si>
  <si>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</si>
  <si>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</si>
  <si>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</si>
  <si>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</si>
  <si>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</si>
  <si>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</si>
  <si>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</si>
  <si>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</si>
  <si>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</si>
  <si>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</si>
  <si>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</si>
  <si>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</si>
  <si>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</si>
  <si>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</si>
  <si>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</si>
  <si>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</si>
  <si>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</si>
  <si>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</si>
  <si>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</si>
  <si>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</si>
  <si>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</si>
  <si>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</si>
  <si>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</si>
  <si>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</si>
  <si>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</si>
  <si>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</si>
  <si>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</si>
  <si>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</si>
  <si>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</si>
  <si>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</si>
  <si>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</si>
  <si>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</si>
  <si>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</si>
  <si>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</si>
  <si>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</si>
  <si>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</si>
  <si>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</si>
  <si>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</si>
  <si>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</si>
  <si>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</si>
  <si>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</si>
  <si>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</si>
  <si>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</si>
  <si>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</si>
  <si>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</si>
  <si>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</si>
  <si>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</si>
  <si>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</si>
  <si>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</si>
  <si>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</si>
  <si>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</si>
  <si>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</si>
  <si>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</si>
  <si>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</si>
  <si>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</si>
  <si>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</si>
  <si>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</si>
  <si>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</si>
  <si>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</si>
  <si>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</si>
  <si>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</si>
  <si>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</si>
  <si>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</si>
  <si>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</si>
  <si>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</si>
  <si>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</si>
  <si>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</si>
  <si>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</si>
  <si>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</si>
  <si>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</si>
  <si>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</si>
  <si>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</si>
  <si>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</si>
  <si>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</si>
  <si>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</si>
  <si>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</si>
  <si>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</si>
  <si>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</si>
  <si>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</si>
  <si>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</si>
  <si>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</si>
  <si>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</si>
  <si>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</si>
  <si>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</si>
  <si>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</si>
  <si>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</si>
  <si>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</si>
  <si>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</si>
  <si>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</si>
  <si>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</si>
  <si>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</si>
  <si>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</si>
  <si>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</si>
  <si>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</si>
  <si>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</si>
  <si>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</si>
  <si>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</si>
  <si>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</si>
  <si>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</si>
  <si>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</si>
  <si>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</si>
  <si>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</si>
  <si>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</si>
  <si>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</si>
  <si>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</si>
  <si>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</si>
  <si>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</si>
  <si>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</si>
  <si>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</si>
  <si>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</si>
  <si>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</si>
  <si>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</si>
  <si>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</si>
  <si>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</si>
  <si>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</si>
  <si>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</si>
  <si>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</si>
  <si>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</si>
  <si>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</si>
  <si>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</si>
  <si>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</si>
  <si>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</si>
  <si>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</si>
  <si>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</si>
  <si>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</si>
  <si>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</si>
  <si>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</si>
  <si>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</si>
  <si>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</si>
  <si>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</si>
  <si>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</si>
  <si>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</si>
  <si>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</si>
  <si>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</si>
  <si>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</si>
  <si>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</si>
  <si>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</si>
  <si>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</si>
  <si>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</si>
  <si>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</si>
  <si>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</si>
  <si>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</si>
  <si>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</si>
  <si>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</si>
  <si>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</si>
  <si>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</si>
  <si>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</si>
  <si>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</si>
  <si>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</si>
  <si>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</si>
  <si>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</si>
  <si>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</si>
  <si>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</si>
  <si>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</si>
  <si>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</si>
  <si>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</si>
  <si>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</si>
  <si>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</si>
  <si>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</si>
  <si>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</si>
  <si>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</si>
  <si>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</si>
  <si>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</si>
  <si>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</si>
  <si>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</si>
  <si>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</si>
  <si>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</si>
  <si>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</si>
  <si>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</si>
  <si>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</si>
  <si>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</si>
  <si>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</si>
  <si>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</si>
  <si>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</si>
  <si>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</si>
  <si>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</si>
  <si>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</si>
  <si>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</si>
  <si>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</si>
  <si>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</si>
  <si>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</si>
  <si>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</si>
  <si>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</si>
  <si>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</si>
  <si>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</si>
  <si>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</si>
  <si>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</si>
  <si>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</si>
  <si>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</si>
  <si>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</si>
  <si>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</si>
  <si>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</si>
  <si>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</si>
  <si>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</si>
  <si>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</si>
  <si>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</si>
  <si>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</si>
  <si>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</si>
  <si>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</si>
  <si>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</si>
  <si>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</si>
  <si>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</si>
  <si>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</si>
  <si>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</si>
  <si>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</si>
  <si>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</si>
  <si>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</si>
  <si>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</si>
  <si>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</si>
  <si>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</si>
  <si>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</si>
  <si>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</si>
  <si>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</si>
  <si>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</si>
  <si>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</si>
  <si>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</si>
  <si>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</si>
  <si>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</si>
  <si>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</si>
  <si>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</si>
  <si>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</si>
  <si>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</si>
  <si>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</si>
  <si>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</si>
  <si>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</si>
  <si>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</si>
  <si>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</si>
  <si>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</si>
  <si>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</si>
  <si>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</si>
  <si>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</si>
  <si>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</si>
  <si>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</si>
  <si>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</si>
  <si>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</si>
  <si>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</si>
  <si>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</si>
  <si>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</si>
  <si>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</si>
  <si>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</si>
  <si>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</si>
  <si>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</si>
  <si>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</si>
  <si>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</si>
  <si>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</si>
  <si>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</si>
  <si>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</si>
  <si>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</si>
  <si>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</si>
  <si>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</si>
  <si>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</si>
  <si>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</si>
  <si>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</si>
  <si>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</si>
  <si>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</si>
  <si>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</si>
  <si>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</si>
  <si>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</si>
  <si>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</si>
  <si>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</si>
  <si>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</si>
  <si>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</si>
  <si>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</si>
  <si>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</si>
  <si>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</si>
  <si>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</si>
  <si>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</si>
  <si>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</si>
  <si>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</si>
  <si>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</si>
  <si>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</si>
  <si>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</si>
  <si>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</si>
  <si>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</si>
  <si>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</si>
  <si>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</si>
  <si>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</si>
  <si>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</si>
  <si>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</si>
  <si>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</si>
  <si>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</si>
  <si>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</si>
  <si>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</si>
  <si>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</si>
  <si>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</si>
  <si>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</si>
  <si>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</si>
  <si>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</si>
  <si>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</si>
  <si>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</si>
  <si>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</si>
  <si>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</si>
  <si>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</si>
  <si>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</si>
  <si>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</si>
  <si>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</si>
  <si>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</si>
  <si>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</si>
  <si>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</si>
  <si>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</si>
  <si>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</si>
  <si>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</si>
  <si>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</si>
  <si>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</si>
  <si>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</si>
  <si>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</si>
  <si>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</si>
  <si>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</si>
  <si>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</si>
  <si>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</si>
  <si>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</si>
  <si>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</si>
  <si>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</si>
  <si>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</si>
  <si>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</si>
  <si>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</si>
  <si>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</si>
  <si>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</si>
  <si>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</si>
  <si>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</si>
  <si>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</si>
  <si>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</si>
  <si>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</si>
  <si>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</si>
  <si>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</si>
  <si>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</si>
  <si>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</si>
  <si>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</si>
  <si>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</si>
  <si>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</si>
  <si>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</si>
  <si>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</si>
  <si>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</si>
  <si>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</si>
  <si>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</si>
  <si>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</si>
  <si>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</si>
  <si>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</si>
  <si>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</si>
  <si>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</si>
  <si>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</si>
  <si>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</si>
  <si>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</si>
  <si>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</si>
  <si>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</si>
  <si>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</si>
  <si>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</si>
  <si>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</si>
  <si>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</si>
  <si>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</si>
  <si>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</si>
  <si>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</si>
  <si>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</si>
  <si>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</si>
  <si>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</si>
  <si>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</si>
  <si>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</si>
  <si>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</si>
  <si>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</si>
  <si>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</si>
  <si>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</si>
  <si>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</si>
  <si>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</si>
  <si>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</si>
  <si>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</si>
  <si>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</si>
  <si>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</si>
  <si>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</si>
  <si>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</si>
  <si>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</si>
  <si>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</si>
  <si>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</si>
  <si>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</si>
  <si>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</si>
  <si>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</si>
  <si>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</si>
  <si>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</si>
  <si>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</si>
  <si>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</si>
  <si>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</si>
  <si>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</si>
  <si>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</si>
  <si>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</si>
  <si>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</si>
  <si>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</si>
  <si>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</si>
  <si>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</si>
  <si>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</si>
  <si>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</si>
  <si>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</si>
  <si>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</si>
  <si>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</si>
  <si>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</si>
  <si>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</si>
  <si>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</si>
  <si>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</si>
  <si>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</si>
  <si>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</si>
  <si>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</si>
  <si>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</si>
  <si>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</si>
  <si>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</si>
  <si>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</si>
  <si>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</si>
  <si>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</si>
  <si>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</si>
  <si>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</si>
  <si>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</si>
  <si>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</si>
  <si>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</si>
  <si>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</si>
  <si>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</si>
  <si>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</si>
  <si>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</si>
  <si>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</si>
  <si>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</si>
  <si>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</si>
  <si>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</si>
  <si>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</si>
  <si>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</si>
  <si>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</si>
  <si>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</si>
  <si>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</si>
  <si>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</si>
  <si>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</si>
  <si>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</si>
  <si>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</si>
  <si>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</si>
  <si>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</si>
  <si>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</si>
  <si>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</si>
  <si>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</si>
  <si>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</si>
  <si>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</si>
  <si>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</si>
  <si>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</si>
  <si>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</si>
  <si>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</si>
  <si>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</si>
  <si>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</si>
  <si>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</si>
  <si>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</si>
  <si>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</si>
  <si>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</si>
  <si>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</si>
  <si>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</si>
  <si>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</si>
  <si>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</si>
  <si>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</si>
  <si>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</si>
  <si>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</si>
  <si>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</si>
  <si>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</si>
  <si>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</si>
  <si>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</si>
  <si>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</si>
  <si>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</si>
  <si>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</si>
  <si>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</si>
  <si>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</si>
  <si>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</si>
  <si>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</si>
  <si>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</si>
  <si>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</si>
  <si>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</si>
  <si>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</si>
  <si>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</si>
  <si>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</si>
  <si>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</si>
  <si>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</si>
  <si>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</si>
  <si>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</si>
  <si>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</si>
  <si>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</si>
  <si>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</si>
  <si>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</si>
  <si>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</si>
  <si>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</si>
  <si>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</si>
  <si>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</si>
  <si>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</si>
  <si>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</si>
  <si>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</si>
  <si>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</si>
  <si>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</si>
  <si>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</si>
  <si>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</si>
  <si>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</si>
  <si>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</si>
  <si>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</si>
  <si>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</si>
  <si>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</si>
  <si>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</si>
  <si>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</si>
  <si>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</si>
  <si>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</si>
  <si>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</si>
  <si>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</si>
  <si>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</si>
  <si>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</si>
  <si>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</si>
  <si>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</si>
  <si>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</si>
  <si>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</si>
  <si>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</si>
  <si>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</si>
  <si>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</si>
  <si>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</si>
  <si>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</si>
  <si>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</si>
  <si>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</si>
  <si>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</si>
  <si>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</si>
  <si>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</si>
  <si>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</si>
  <si>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</si>
  <si>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</si>
  <si>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</si>
  <si>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</si>
  <si>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</si>
  <si>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</si>
  <si>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</si>
  <si>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</si>
  <si>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</si>
  <si>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</si>
  <si>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</si>
  <si>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</si>
  <si>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</si>
  <si>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</si>
  <si>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</si>
  <si>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</si>
  <si>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</si>
  <si>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</si>
  <si>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</si>
  <si>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</si>
  <si>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</si>
  <si>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</si>
  <si>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</si>
  <si>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</si>
  <si>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</si>
  <si>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</si>
  <si>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</si>
  <si>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</si>
  <si>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</si>
  <si>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</si>
  <si>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</si>
  <si>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</si>
  <si>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</si>
  <si>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</si>
  <si>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</si>
  <si>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</si>
  <si>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</si>
  <si>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</si>
  <si>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</si>
  <si>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</si>
  <si>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</si>
  <si>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</si>
  <si>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</si>
  <si>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</si>
  <si>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</si>
  <si>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</si>
  <si>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</si>
  <si>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</si>
  <si>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</si>
  <si>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</si>
  <si>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</si>
  <si>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</si>
  <si>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</si>
  <si>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</si>
  <si>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</si>
  <si>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</si>
  <si>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</si>
  <si>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</si>
  <si>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</si>
  <si>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</si>
  <si>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</si>
  <si>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</si>
  <si>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</si>
  <si>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</si>
  <si>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</si>
  <si>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</si>
  <si>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</si>
  <si>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</si>
  <si>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</si>
  <si>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</si>
  <si>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</si>
  <si>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</si>
  <si>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</si>
  <si>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</si>
  <si>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</si>
  <si>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</si>
  <si>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</si>
  <si>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</si>
  <si>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</si>
  <si>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</si>
  <si>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</si>
  <si>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</si>
  <si>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</si>
  <si>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</si>
  <si>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</si>
  <si>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</si>
  <si>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</si>
  <si>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</si>
  <si>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</si>
  <si>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</si>
  <si>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</si>
  <si>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</si>
  <si>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</si>
  <si>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</si>
  <si>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</si>
  <si>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</si>
  <si>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</si>
  <si>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</si>
  <si>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</si>
  <si>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</si>
  <si>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</si>
  <si>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</si>
  <si>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</si>
  <si>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</si>
  <si>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</si>
  <si>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</si>
  <si>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</si>
  <si>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</si>
  <si>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</si>
  <si>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</si>
  <si>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</si>
  <si>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</si>
  <si>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</si>
  <si>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</si>
  <si>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</si>
  <si>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</si>
  <si>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</si>
  <si>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</si>
  <si>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</si>
  <si>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</si>
  <si>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</si>
  <si>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</si>
  <si>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</si>
  <si>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</si>
  <si>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</si>
  <si>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</si>
  <si>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</si>
  <si>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</si>
  <si>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</si>
  <si>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</si>
  <si>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</si>
  <si>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</si>
  <si>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</si>
  <si>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</si>
  <si>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</si>
  <si>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</si>
  <si>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</si>
  <si>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</si>
  <si>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</si>
  <si>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</si>
  <si>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</si>
  <si>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</si>
  <si>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</si>
  <si>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</si>
  <si>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</si>
  <si>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</si>
  <si>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</si>
  <si>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</si>
  <si>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</si>
  <si>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</si>
  <si>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</si>
  <si>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</si>
  <si>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</si>
  <si>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</si>
  <si>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</si>
  <si>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</si>
  <si>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</si>
  <si>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</si>
  <si>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</si>
  <si>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</si>
  <si>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</si>
  <si>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</si>
  <si>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</si>
  <si>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</si>
  <si>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</si>
  <si>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</si>
  <si>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</si>
  <si>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</si>
  <si>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</si>
  <si>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</si>
  <si>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</si>
  <si>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</si>
  <si>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</si>
  <si>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</si>
  <si>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</si>
  <si>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</si>
  <si>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</si>
  <si>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</si>
  <si>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</si>
  <si>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</si>
  <si>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</si>
  <si>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</si>
  <si>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</si>
  <si>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</si>
  <si>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</si>
  <si>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</si>
  <si>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</si>
  <si>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</si>
  <si>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</si>
  <si>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</si>
  <si>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</si>
  <si>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</si>
  <si>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</si>
  <si>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</si>
  <si>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</si>
  <si>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</si>
  <si>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</si>
  <si>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</si>
  <si>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</si>
  <si>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</si>
  <si>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</si>
  <si>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</si>
  <si>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</si>
  <si>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</si>
  <si>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</si>
  <si>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</si>
  <si>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</si>
  <si>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</si>
  <si>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</si>
  <si>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</si>
  <si>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</si>
  <si>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</si>
  <si>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</si>
  <si>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</si>
  <si>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</si>
  <si>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</si>
  <si>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</si>
  <si>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</si>
  <si>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</si>
  <si>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</si>
  <si>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</si>
  <si>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</si>
  <si>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</si>
  <si>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</si>
  <si>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</si>
  <si>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</si>
  <si>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</si>
  <si>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</si>
  <si>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</si>
  <si>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</si>
  <si>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</si>
  <si>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</si>
  <si>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</si>
  <si>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</si>
  <si>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</si>
  <si>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</si>
  <si>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</si>
  <si>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</si>
  <si>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</si>
  <si>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</si>
  <si>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</si>
  <si>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</si>
  <si>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</si>
  <si>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</si>
  <si>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</si>
  <si>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</si>
  <si>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</si>
  <si>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</si>
  <si>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</si>
  <si>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</si>
  <si>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</si>
  <si>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</si>
  <si>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</si>
  <si>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</si>
  <si>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</si>
  <si>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</si>
  <si>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</si>
  <si>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</si>
  <si>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</si>
  <si>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</si>
  <si>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</si>
  <si>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</si>
  <si>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</si>
  <si>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</si>
  <si>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</si>
  <si>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</si>
  <si>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</si>
  <si>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</si>
  <si>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</si>
  <si>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</si>
  <si>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</si>
  <si>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</si>
  <si>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</si>
  <si>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</si>
  <si>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</si>
  <si>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</si>
  <si>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</si>
  <si>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</si>
  <si>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</si>
  <si>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</si>
  <si>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</si>
  <si>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</si>
  <si>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</si>
  <si>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</si>
  <si>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</si>
  <si>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</si>
  <si>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</si>
  <si>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</si>
  <si>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</si>
  <si>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</si>
  <si>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</si>
  <si>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</si>
  <si>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</si>
  <si>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</si>
  <si>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</si>
  <si>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</si>
  <si>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</si>
  <si>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</si>
  <si>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</si>
  <si>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</si>
  <si>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</si>
  <si>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</si>
  <si>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</si>
  <si>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</si>
  <si>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</si>
  <si>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</si>
  <si>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</si>
  <si>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</si>
  <si>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</si>
  <si>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</si>
  <si>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</si>
  <si>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</si>
  <si>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</si>
  <si>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</si>
  <si>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</si>
  <si>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</si>
  <si>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</si>
  <si>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</si>
  <si>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</si>
  <si>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</si>
  <si>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</si>
  <si>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</si>
  <si>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</si>
  <si>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</si>
  <si>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</si>
  <si>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</si>
  <si>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</si>
  <si>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</si>
  <si>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</si>
  <si>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</si>
  <si>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</si>
  <si>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</si>
  <si>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</si>
  <si>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</si>
  <si>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</si>
  <si>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</si>
  <si>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</si>
  <si>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</si>
  <si>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</si>
  <si>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</si>
  <si>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</si>
  <si>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</si>
  <si>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</si>
  <si>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</si>
  <si>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</si>
  <si>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</si>
  <si>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</si>
  <si>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</si>
  <si>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</si>
  <si>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</si>
  <si>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</si>
  <si>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</si>
  <si>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</si>
  <si>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</si>
  <si>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</si>
  <si>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</si>
  <si>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</si>
  <si>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</si>
  <si>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</si>
  <si>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</si>
  <si>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</si>
  <si>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</si>
  <si>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</si>
  <si>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</si>
  <si>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</si>
  <si>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</si>
  <si>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</si>
  <si>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</si>
  <si>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</si>
  <si>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</si>
  <si>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</si>
  <si>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</si>
  <si>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</si>
  <si>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</si>
  <si>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</si>
  <si>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</si>
  <si>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</si>
  <si>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</si>
  <si>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</si>
  <si>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</si>
  <si>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</si>
  <si>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</si>
  <si>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</si>
  <si>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</si>
  <si>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</si>
  <si>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</si>
  <si>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</si>
  <si>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</si>
  <si>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</si>
  <si>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</si>
  <si>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</si>
  <si>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</si>
  <si>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</si>
  <si>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</si>
  <si>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</si>
  <si>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</si>
  <si>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</si>
  <si>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</si>
  <si>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</si>
  <si>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</si>
  <si>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</si>
  <si>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</si>
  <si>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</si>
  <si>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</si>
  <si>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</si>
  <si>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</si>
  <si>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</si>
  <si>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</si>
  <si>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</si>
  <si>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</si>
  <si>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</si>
  <si>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</si>
  <si>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</si>
  <si>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</si>
  <si>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</si>
  <si>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</si>
  <si>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</si>
  <si>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</si>
  <si>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</si>
  <si>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</si>
  <si>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</si>
  <si>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</si>
  <si>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</si>
  <si>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</si>
  <si>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</si>
  <si>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</si>
  <si>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</si>
  <si>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</si>
  <si>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</si>
  <si>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</si>
  <si>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</si>
  <si>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</si>
  <si>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</si>
  <si>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</si>
  <si>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</si>
  <si>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</si>
  <si>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</si>
  <si>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</si>
  <si>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</si>
  <si>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</si>
  <si>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</si>
  <si>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</si>
  <si>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</si>
  <si>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</si>
  <si>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</si>
  <si>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</si>
  <si>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</si>
  <si>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</si>
  <si>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</si>
  <si>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</si>
  <si>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</si>
  <si>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</si>
  <si>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</si>
  <si>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</si>
  <si>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</si>
  <si>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</si>
  <si>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</si>
  <si>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</si>
  <si>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</si>
  <si>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</si>
  <si>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</si>
  <si>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</si>
  <si>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</si>
  <si>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</si>
  <si>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</si>
  <si>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</si>
  <si>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</si>
  <si>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</si>
  <si>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</si>
  <si>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</si>
  <si>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</si>
  <si>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</si>
  <si>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</si>
  <si>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</si>
  <si>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</si>
  <si>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</si>
  <si>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</si>
  <si>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</si>
  <si>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</si>
  <si>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</si>
  <si>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</si>
  <si>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</si>
  <si>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</si>
  <si>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</si>
  <si>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</si>
  <si>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</si>
  <si>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</si>
  <si>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</si>
  <si>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</si>
  <si>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</si>
  <si>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</si>
  <si>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</si>
  <si>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</si>
  <si>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</si>
  <si>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</si>
  <si>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</si>
  <si>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</si>
  <si>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</si>
  <si>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</si>
  <si>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</si>
  <si>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</si>
  <si>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</si>
  <si>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</si>
  <si>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</si>
  <si>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</si>
  <si>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</si>
  <si>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</si>
  <si>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</si>
  <si>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</si>
  <si>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</si>
  <si>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</si>
  <si>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</si>
  <si>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</si>
  <si>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</si>
  <si>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</si>
  <si>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</si>
  <si>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</si>
  <si>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</si>
  <si>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</si>
  <si>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</si>
  <si>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</si>
  <si>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</si>
  <si>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</si>
  <si>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</si>
  <si>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</si>
  <si>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</si>
  <si>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</si>
  <si>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</si>
  <si>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</si>
  <si>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</si>
  <si>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</si>
  <si>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</si>
  <si>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</si>
  <si>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</si>
  <si>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</si>
  <si>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</si>
  <si>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</si>
  <si>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</si>
  <si>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</si>
  <si>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</si>
  <si>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</si>
  <si>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</si>
  <si>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</si>
  <si>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</si>
  <si>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</si>
  <si>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</si>
  <si>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</si>
  <si>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</si>
  <si>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</si>
  <si>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</si>
  <si>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</si>
  <si>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</si>
  <si>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</si>
  <si>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</si>
  <si>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</si>
  <si>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</si>
  <si>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</si>
  <si>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</si>
  <si>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</si>
  <si>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</si>
  <si>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</si>
  <si>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</si>
  <si>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</si>
  <si>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</si>
  <si>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</si>
  <si>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</si>
  <si>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</si>
  <si>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</si>
  <si>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</si>
  <si>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</si>
  <si>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</si>
  <si>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</si>
  <si>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</si>
  <si>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</si>
  <si>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</si>
  <si>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</si>
  <si>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</si>
  <si>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</si>
  <si>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</si>
  <si>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</si>
  <si>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</si>
  <si>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</si>
  <si>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</si>
  <si>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</si>
  <si>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</si>
  <si>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</si>
  <si>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</si>
  <si>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</si>
  <si>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</si>
  <si>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</si>
  <si>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</si>
  <si>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</si>
  <si>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</si>
  <si>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</si>
  <si>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</si>
  <si>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</si>
  <si>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</si>
  <si>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</si>
  <si>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</si>
  <si>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</si>
  <si>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</si>
  <si>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</si>
  <si>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</si>
  <si>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</si>
  <si>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</si>
  <si>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</si>
  <si>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</si>
  <si>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</si>
  <si>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</si>
  <si>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</si>
  <si>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</si>
  <si>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</si>
  <si>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</si>
  <si>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</si>
  <si>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</si>
  <si>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</si>
  <si>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</si>
  <si>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</si>
  <si>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</si>
  <si>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</si>
  <si>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</si>
  <si>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</si>
  <si>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</si>
  <si>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</si>
  <si>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</si>
  <si>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</si>
  <si>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</si>
  <si>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</si>
  <si>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</si>
  <si>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</si>
  <si>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</si>
  <si>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</si>
  <si>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</si>
  <si>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</si>
  <si>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</si>
  <si>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</si>
  <si>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</si>
  <si>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</si>
  <si>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</si>
  <si>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</si>
  <si>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</si>
  <si>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</si>
  <si>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</si>
  <si>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</si>
  <si>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</si>
  <si>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</si>
  <si>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</si>
  <si>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</si>
  <si>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</si>
  <si>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</si>
  <si>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</si>
  <si>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</si>
  <si>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</si>
  <si>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</si>
  <si>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</si>
  <si>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</si>
  <si>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</si>
  <si>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</si>
  <si>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</si>
  <si>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</si>
  <si>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</si>
  <si>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</si>
  <si>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</si>
  <si>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</si>
  <si>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</si>
  <si>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</si>
  <si>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</si>
  <si>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</si>
  <si>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</si>
  <si>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</si>
  <si>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</si>
  <si>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</si>
  <si>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</si>
  <si>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</si>
  <si>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</si>
  <si>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</si>
  <si>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</si>
  <si>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</si>
  <si>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</si>
  <si>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</si>
  <si>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</si>
  <si>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</si>
  <si>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</si>
  <si>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</si>
  <si>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</si>
  <si>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</si>
  <si>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</si>
  <si>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</si>
  <si>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</si>
  <si>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</si>
  <si>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</si>
  <si>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</si>
  <si>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</si>
  <si>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</si>
  <si>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</si>
  <si>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</si>
  <si>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</si>
  <si>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</si>
  <si>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</si>
  <si>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</si>
  <si>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</si>
  <si>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</si>
  <si>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</si>
  <si>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</si>
  <si>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</si>
  <si>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</si>
  <si>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</si>
  <si>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</si>
  <si>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</si>
  <si>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</si>
  <si>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</si>
  <si>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</si>
  <si>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</si>
  <si>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</si>
  <si>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</si>
  <si>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</si>
  <si>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</si>
  <si>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</si>
  <si>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</si>
  <si>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</si>
  <si>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</si>
  <si>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</si>
  <si>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</si>
  <si>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</si>
  <si>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</si>
  <si>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</si>
  <si>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</si>
  <si>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</si>
  <si>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</si>
  <si>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</si>
  <si>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</si>
  <si>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</si>
  <si>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</si>
  <si>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</si>
  <si>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</si>
  <si>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</si>
  <si>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</si>
  <si>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</si>
  <si>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</si>
  <si>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</si>
  <si>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</si>
  <si>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</si>
  <si>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</si>
  <si>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</si>
  <si>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</si>
  <si>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</si>
  <si>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</si>
  <si>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</si>
  <si>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</si>
  <si>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</si>
  <si>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</si>
  <si>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</si>
  <si>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</si>
  <si>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</si>
  <si>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</si>
  <si>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</si>
  <si>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</si>
  <si>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</si>
  <si>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</si>
  <si>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</si>
  <si>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</si>
  <si>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</si>
  <si>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</si>
  <si>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</si>
  <si>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</si>
  <si>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</si>
  <si>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</si>
  <si>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</si>
  <si>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</si>
  <si>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</si>
  <si>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</si>
  <si>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</si>
  <si>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</si>
  <si>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</si>
  <si>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</si>
  <si>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</si>
  <si>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</si>
  <si>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</si>
  <si>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</si>
  <si>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</si>
  <si>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</si>
  <si>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</si>
  <si>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</si>
  <si>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</si>
  <si>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</si>
  <si>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</si>
  <si>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</si>
  <si>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</si>
  <si>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</si>
  <si>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</si>
  <si>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</si>
  <si>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</si>
  <si>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</si>
  <si>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</si>
  <si>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</si>
  <si>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</si>
  <si>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</si>
  <si>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</si>
  <si>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</si>
  <si>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</si>
  <si>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</si>
  <si>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</si>
  <si>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</si>
  <si>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</si>
  <si>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</si>
  <si>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</si>
  <si>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</si>
  <si>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</si>
  <si>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</si>
  <si>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</si>
  <si>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</si>
  <si>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</si>
  <si>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</si>
  <si>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</si>
  <si>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</si>
  <si>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</si>
  <si>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</si>
  <si>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</si>
  <si>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</si>
  <si>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</si>
  <si>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</si>
  <si>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</si>
  <si>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</si>
  <si>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</si>
  <si>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</si>
  <si>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</si>
  <si>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</si>
  <si>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</si>
  <si>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</si>
  <si>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</si>
  <si>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</si>
  <si>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</si>
  <si>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</si>
  <si>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</si>
  <si>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</si>
  <si>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</si>
  <si>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</si>
  <si>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</si>
  <si>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</si>
  <si>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</si>
  <si>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</si>
  <si>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</si>
  <si>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</si>
  <si>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</si>
  <si>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</si>
  <si>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</si>
  <si>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</si>
  <si>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</si>
  <si>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</si>
  <si>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</si>
  <si>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</si>
  <si>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</si>
  <si>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</si>
  <si>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</si>
  <si>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</si>
  <si>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</si>
  <si>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</si>
  <si>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</si>
  <si>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</si>
  <si>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</si>
  <si>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</si>
  <si>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</si>
  <si>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</si>
  <si>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</si>
  <si>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</si>
  <si>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</si>
  <si>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</si>
  <si>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</si>
  <si>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</si>
  <si>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</si>
  <si>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</si>
  <si>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</si>
  <si>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</si>
  <si>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</si>
  <si>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</si>
  <si>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</si>
  <si>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</si>
  <si>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</si>
  <si>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</si>
  <si>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</si>
  <si>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</si>
  <si>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</si>
  <si>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</si>
  <si>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</si>
  <si>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</si>
  <si>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</si>
  <si>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</si>
  <si>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</si>
  <si>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</si>
  <si>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</si>
  <si>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</si>
  <si>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</si>
  <si>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</si>
  <si>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</si>
  <si>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</si>
  <si>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</si>
  <si>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</si>
  <si>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</si>
  <si>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</si>
  <si>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</si>
  <si>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</si>
  <si>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</si>
  <si>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</si>
  <si>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</si>
  <si>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</si>
  <si>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</si>
  <si>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</si>
  <si>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</si>
  <si>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</si>
  <si>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</si>
  <si>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</si>
  <si>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</si>
  <si>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</si>
  <si>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</si>
  <si>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</si>
  <si>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</si>
  <si>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</si>
  <si>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</si>
  <si>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</si>
  <si>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</si>
  <si>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</si>
  <si>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</si>
  <si>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</si>
  <si>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</si>
  <si>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</si>
  <si>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</si>
  <si>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</si>
  <si>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</si>
  <si>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</si>
  <si>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</si>
  <si>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</si>
  <si>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</si>
  <si>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</si>
  <si>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</si>
  <si>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</si>
  <si>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</si>
  <si>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</si>
  <si>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</si>
  <si>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</si>
  <si>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</si>
  <si>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</si>
  <si>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</si>
  <si>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</si>
  <si>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</si>
  <si>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</si>
  <si>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</si>
  <si>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</si>
  <si>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</si>
  <si>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</si>
  <si>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</si>
  <si>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</si>
  <si>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</si>
  <si>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</si>
  <si>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</si>
  <si>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</si>
  <si>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</si>
  <si>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</si>
  <si>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</si>
  <si>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</si>
  <si>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</si>
  <si>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</si>
  <si>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</si>
  <si>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</si>
  <si>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</si>
  <si>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</si>
  <si>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</si>
  <si>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</si>
  <si>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</si>
  <si>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</si>
  <si>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</si>
  <si>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</si>
  <si>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</si>
  <si>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</si>
  <si>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</si>
  <si>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</si>
  <si>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</si>
  <si>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</si>
  <si>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</si>
  <si>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</si>
  <si>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</si>
  <si>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</si>
  <si>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</si>
  <si>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</si>
  <si>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</si>
  <si>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</si>
  <si>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</si>
  <si>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</si>
  <si>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</si>
  <si>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</si>
  <si>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</si>
  <si>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</si>
  <si>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</si>
  <si>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</si>
  <si>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</si>
  <si>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</si>
  <si>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</si>
  <si>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</si>
  <si>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</si>
  <si>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</si>
  <si>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</si>
  <si>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</si>
  <si>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</si>
  <si>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</si>
  <si>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</si>
  <si>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</si>
  <si>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</si>
  <si>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</si>
  <si>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</si>
  <si>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</si>
  <si>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</si>
  <si>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</si>
  <si>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</si>
  <si>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</si>
  <si>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</si>
  <si>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</si>
  <si>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</si>
  <si>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</si>
  <si>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</si>
  <si>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</si>
  <si>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</si>
  <si>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</si>
  <si>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</si>
  <si>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</si>
  <si>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</si>
  <si>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</si>
  <si>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</si>
  <si>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</si>
  <si>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</si>
  <si>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</si>
  <si>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</si>
  <si>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</si>
  <si>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</si>
  <si>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</si>
  <si>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</si>
  <si>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</si>
  <si>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</si>
  <si>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</si>
  <si>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</si>
  <si>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</si>
  <si>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</si>
  <si>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</si>
  <si>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</si>
  <si>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</si>
  <si>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</si>
  <si>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</si>
  <si>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</si>
  <si>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</si>
  <si>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</si>
  <si>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</si>
  <si>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</si>
  <si>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</si>
  <si>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</si>
  <si>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</si>
  <si>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</si>
  <si>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</si>
  <si>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</si>
  <si>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</si>
  <si>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</si>
  <si>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</si>
  <si>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</si>
  <si>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</si>
  <si>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</si>
  <si>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</si>
  <si>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</si>
  <si>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</si>
  <si>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</si>
  <si>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</si>
  <si>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</si>
  <si>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</si>
  <si>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</si>
  <si>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</si>
  <si>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</si>
  <si>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</si>
  <si>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</si>
  <si>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</si>
  <si>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</si>
  <si>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</si>
  <si>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</si>
  <si>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</si>
  <si>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</si>
  <si>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</si>
  <si>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</si>
  <si>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</si>
  <si>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</si>
  <si>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</si>
  <si>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</si>
  <si>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</si>
  <si>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</si>
  <si>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</si>
  <si>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</si>
  <si>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</si>
  <si>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</si>
  <si>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</si>
  <si>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</si>
  <si>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</si>
  <si>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</si>
  <si>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</si>
  <si>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</si>
  <si>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</si>
  <si>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</si>
  <si>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</si>
  <si>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</si>
  <si>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</si>
  <si>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</si>
  <si>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</si>
  <si>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</si>
  <si>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</si>
  <si>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</si>
  <si>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</si>
  <si>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</si>
  <si>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</si>
  <si>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</si>
  <si>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</si>
  <si>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</si>
  <si>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</si>
  <si>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</si>
  <si>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</si>
  <si>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</si>
  <si>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</si>
  <si>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</si>
  <si>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</si>
  <si>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</si>
  <si>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</si>
  <si>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</si>
  <si>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</si>
  <si>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</si>
  <si>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</si>
  <si>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</si>
  <si>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</si>
  <si>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</si>
  <si>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</si>
  <si>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</si>
  <si>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</si>
  <si>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</si>
  <si>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</si>
  <si>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</si>
  <si>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</si>
  <si>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</si>
  <si>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</si>
  <si>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</si>
  <si>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</si>
  <si>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</si>
  <si>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</si>
  <si>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</si>
  <si>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</si>
  <si>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</si>
  <si>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</si>
  <si>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</si>
  <si>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</si>
  <si>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</si>
  <si>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</si>
  <si>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</si>
  <si>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</si>
  <si>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</si>
  <si>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</si>
  <si>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</si>
  <si>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</si>
  <si>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</si>
  <si>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</si>
  <si>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</si>
  <si>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</si>
  <si>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</si>
  <si>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</si>
  <si>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</si>
  <si>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</si>
  <si>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</si>
  <si>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</si>
  <si>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</si>
  <si>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</si>
  <si>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</si>
  <si>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</si>
  <si>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</si>
  <si>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</si>
  <si>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</si>
  <si>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</si>
  <si>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</si>
  <si>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</si>
  <si>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</si>
  <si>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</si>
  <si>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</si>
  <si>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</si>
  <si>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</si>
  <si>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</si>
  <si>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</si>
  <si>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</si>
  <si>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</si>
  <si>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</si>
  <si>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</si>
  <si>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</si>
  <si>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</si>
  <si>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</si>
  <si>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</si>
  <si>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</si>
  <si>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</si>
  <si>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</si>
  <si>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</si>
  <si>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</si>
  <si>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</si>
  <si>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</si>
  <si>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</si>
  <si>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</si>
  <si>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</si>
  <si>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</si>
  <si>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</si>
  <si>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</si>
  <si>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</si>
  <si>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</si>
  <si>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</si>
  <si>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</si>
  <si>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</si>
  <si>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</si>
  <si>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</si>
  <si>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</si>
  <si>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</si>
  <si>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</si>
  <si>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</si>
  <si>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</si>
  <si>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</si>
  <si>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</si>
  <si>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</si>
  <si>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</si>
  <si>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</si>
  <si>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</si>
  <si>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</si>
  <si>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</si>
  <si>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</si>
  <si>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</si>
  <si>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</si>
  <si>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</si>
  <si>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</si>
  <si>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</si>
  <si>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</si>
  <si>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</si>
  <si>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</si>
  <si>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</si>
  <si>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</si>
  <si>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</si>
  <si>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</si>
  <si>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</si>
  <si>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</si>
  <si>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</si>
  <si>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</si>
  <si>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</si>
  <si>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</si>
  <si>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</si>
  <si>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</si>
  <si>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</si>
  <si>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</si>
  <si>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</si>
  <si>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</si>
  <si>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</si>
  <si>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</si>
  <si>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</si>
  <si>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</si>
  <si>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</si>
  <si>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</si>
  <si>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</si>
  <si>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</si>
  <si>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</si>
  <si>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</si>
  <si>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</si>
  <si>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</si>
  <si>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</si>
  <si>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</si>
  <si>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</si>
  <si>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</si>
  <si>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</si>
  <si>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</si>
  <si>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</si>
  <si>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</si>
  <si>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</si>
  <si>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</si>
  <si>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</si>
  <si>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</si>
  <si>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</si>
  <si>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</si>
  <si>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</si>
  <si>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</si>
  <si>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</si>
  <si>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</si>
  <si>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</si>
  <si>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</si>
  <si>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</si>
  <si>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</si>
  <si>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</si>
  <si>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</si>
  <si>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</si>
  <si>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</si>
  <si>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</si>
  <si>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</si>
  <si>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</si>
  <si>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</si>
  <si>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</si>
  <si>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</si>
  <si>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</si>
  <si>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</si>
  <si>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</si>
  <si>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</si>
  <si>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</si>
  <si>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</si>
  <si>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</si>
  <si>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</si>
  <si>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</si>
  <si>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</si>
  <si>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</si>
  <si>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</si>
  <si>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</si>
  <si>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</si>
  <si>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</si>
  <si>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</si>
  <si>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</si>
  <si>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</si>
  <si>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</si>
  <si>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</si>
  <si>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</si>
  <si>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</si>
  <si>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</si>
  <si>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</si>
  <si>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</si>
  <si>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</si>
  <si>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</si>
  <si>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</si>
  <si>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</si>
  <si>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</si>
  <si>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</si>
  <si>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</si>
  <si>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</si>
  <si>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</si>
  <si>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</si>
  <si>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</si>
  <si>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</si>
  <si>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</si>
  <si>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</si>
  <si>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</si>
  <si>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</si>
  <si>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</si>
  <si>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</si>
  <si>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</si>
  <si>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</si>
  <si>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</si>
  <si>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</si>
  <si>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</si>
  <si>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</si>
  <si>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</si>
  <si>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</si>
  <si>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</si>
  <si>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</si>
  <si>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</si>
  <si>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</si>
  <si>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</si>
  <si>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</si>
  <si>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</si>
  <si>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</si>
  <si>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</si>
  <si>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</si>
  <si>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</si>
  <si>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</si>
  <si>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</si>
  <si>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</si>
  <si>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</si>
  <si>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</si>
  <si>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</si>
  <si>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</si>
  <si>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</si>
  <si>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</si>
  <si>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</si>
  <si>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</si>
  <si>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</si>
  <si>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</si>
  <si>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</si>
  <si>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</si>
  <si>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</si>
  <si>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</si>
  <si>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</si>
  <si>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</si>
  <si>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</si>
  <si>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</si>
  <si>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</si>
  <si>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</si>
  <si>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</si>
  <si>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</si>
  <si>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</si>
  <si>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</si>
  <si>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</si>
  <si>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</si>
  <si>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</si>
  <si>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</si>
  <si>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</si>
  <si>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</si>
  <si>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</si>
  <si>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</si>
  <si>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</si>
  <si>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</si>
  <si>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</si>
  <si>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</si>
  <si>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</si>
  <si>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</si>
  <si>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</si>
  <si>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</si>
  <si>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</si>
  <si>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</si>
  <si>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</si>
  <si>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</si>
  <si>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</si>
  <si>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</si>
  <si>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</si>
  <si>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</si>
  <si>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</si>
  <si>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</si>
  <si>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</si>
  <si>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</si>
  <si>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</si>
  <si>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</si>
  <si>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</si>
  <si>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</si>
  <si>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</si>
  <si>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</si>
  <si>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</si>
  <si>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</si>
  <si>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</si>
  <si>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</si>
  <si>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</si>
  <si>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</si>
  <si>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</si>
  <si>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</si>
  <si>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</si>
  <si>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</si>
  <si>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</si>
  <si>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</si>
  <si>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</si>
  <si>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</si>
  <si>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</si>
  <si>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</si>
  <si>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</si>
  <si>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</si>
  <si>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</si>
  <si>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</si>
  <si>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</si>
  <si>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</si>
  <si>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</si>
  <si>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</si>
  <si>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</si>
  <si>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</si>
  <si>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</si>
  <si>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</si>
  <si>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</si>
  <si>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</si>
  <si>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</si>
  <si>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</si>
  <si>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</si>
  <si>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</si>
  <si>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</si>
  <si>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</si>
  <si>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</si>
  <si>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</si>
  <si>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</si>
  <si>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</si>
  <si>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</si>
  <si>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</si>
  <si>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</si>
  <si>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</si>
  <si>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</si>
  <si>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</si>
  <si>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</si>
  <si>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</si>
  <si>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</si>
  <si>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</si>
  <si>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</si>
  <si>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</si>
  <si>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</si>
  <si>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</si>
  <si>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</si>
  <si>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</si>
  <si>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</si>
  <si>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</si>
  <si>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</si>
  <si>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</si>
  <si>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</si>
  <si>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</si>
  <si>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</si>
  <si>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</si>
  <si>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</si>
  <si>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</si>
  <si>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</si>
  <si>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</si>
  <si>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</si>
  <si>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</si>
  <si>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</si>
  <si>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</si>
  <si>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</si>
  <si>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</si>
  <si>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</si>
  <si>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</si>
  <si>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</si>
  <si>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</si>
  <si>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</si>
  <si>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</si>
  <si>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</si>
  <si>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</si>
  <si>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</si>
  <si>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</si>
  <si>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</si>
  <si>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</si>
  <si>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</si>
  <si>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</si>
  <si>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</si>
  <si>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</si>
  <si>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</si>
  <si>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</si>
  <si>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</si>
  <si>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</si>
  <si>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</si>
  <si>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</si>
  <si>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</si>
  <si>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</si>
  <si>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</si>
  <si>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</si>
  <si>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</si>
  <si>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</si>
  <si>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</si>
  <si>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</si>
  <si>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</si>
  <si>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</si>
  <si>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</si>
  <si>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</si>
  <si>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</si>
  <si>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</si>
  <si>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</si>
  <si>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</si>
  <si>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</si>
  <si>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</si>
  <si>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</si>
  <si>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</si>
  <si>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</si>
  <si>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</si>
  <si>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</si>
  <si>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</si>
  <si>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</si>
  <si>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</si>
  <si>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</si>
  <si>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</si>
  <si>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</si>
  <si>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</si>
  <si>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</si>
  <si>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</si>
  <si>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</si>
  <si>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</si>
  <si>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</si>
  <si>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</si>
  <si>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</si>
  <si>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</si>
  <si>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</si>
  <si>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</si>
  <si>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</si>
  <si>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</si>
  <si>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</si>
  <si>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</si>
  <si>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</si>
  <si>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</si>
  <si>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</si>
  <si>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</si>
  <si>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</si>
  <si>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</si>
  <si>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</si>
  <si>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</si>
  <si>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</si>
  <si>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</si>
  <si>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</si>
  <si>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</si>
  <si>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</si>
  <si>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</si>
  <si>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</si>
  <si>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</si>
  <si>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</si>
  <si>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</si>
  <si>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</si>
  <si>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</si>
  <si>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</si>
  <si>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</si>
  <si>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</si>
  <si>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</si>
  <si>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</si>
  <si>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</si>
  <si>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</si>
  <si>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</si>
  <si>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</si>
  <si>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</si>
  <si>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</si>
  <si>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</si>
  <si>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</si>
  <si>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</si>
  <si>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</si>
  <si>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</si>
  <si>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</si>
  <si>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</si>
  <si>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</si>
  <si>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</si>
  <si>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</si>
  <si>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</si>
  <si>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</si>
  <si>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</si>
  <si>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</si>
  <si>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</si>
  <si>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</si>
  <si>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</si>
  <si>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</si>
  <si>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</si>
  <si>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</si>
  <si>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</si>
  <si>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</si>
  <si>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</si>
  <si>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</si>
  <si>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</si>
  <si>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</si>
  <si>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</si>
  <si>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</si>
  <si>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</si>
  <si>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</si>
  <si>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</si>
  <si>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</si>
  <si>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</si>
  <si>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</si>
  <si>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</si>
  <si>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</si>
  <si>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</si>
  <si>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</si>
  <si>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</si>
  <si>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</si>
  <si>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</si>
  <si>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</si>
  <si>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</si>
  <si>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</si>
  <si>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</si>
  <si>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</si>
  <si>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</si>
  <si>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</si>
  <si>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</si>
  <si>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</si>
  <si>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</si>
  <si>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</si>
  <si>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</si>
  <si>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</si>
  <si>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</si>
  <si>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</si>
  <si>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</si>
  <si>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</si>
  <si>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</si>
  <si>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</si>
  <si>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</si>
  <si>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</si>
  <si>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</si>
  <si>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</si>
  <si>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</si>
  <si>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</si>
  <si>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</si>
  <si>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</si>
  <si>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</si>
  <si>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</si>
  <si>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</si>
  <si>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</si>
  <si>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</si>
  <si>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</si>
  <si>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</si>
  <si>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</si>
  <si>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</si>
  <si>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</si>
  <si>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</si>
  <si>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</si>
  <si>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</si>
  <si>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</si>
  <si>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</si>
  <si>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</si>
  <si>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</si>
  <si>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</si>
  <si>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</si>
  <si>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</si>
  <si>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</si>
  <si>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</si>
  <si>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</si>
  <si>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</si>
  <si>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</si>
  <si>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</si>
  <si>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</si>
  <si>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</si>
  <si>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</si>
  <si>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</si>
  <si>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</si>
  <si>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</si>
  <si>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</si>
  <si>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</si>
  <si>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</si>
  <si>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</si>
  <si>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</si>
  <si>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</si>
  <si>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</si>
  <si>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</si>
  <si>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</si>
  <si>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</si>
  <si>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</si>
  <si>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</si>
  <si>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</si>
  <si>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</si>
  <si>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</si>
  <si>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</si>
  <si>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</si>
  <si>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</si>
  <si>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</si>
  <si>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</si>
  <si>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</si>
  <si>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</si>
  <si>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</si>
  <si>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</si>
  <si>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</si>
  <si>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</si>
  <si>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</si>
  <si>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</si>
  <si>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</si>
  <si>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</si>
  <si>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</si>
  <si>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</si>
  <si>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</si>
  <si>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</si>
  <si>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</si>
  <si>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</si>
  <si>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</si>
  <si>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</si>
  <si>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</si>
  <si>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</si>
  <si>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</si>
  <si>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</si>
  <si>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</si>
  <si>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</si>
  <si>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</si>
  <si>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</si>
  <si>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</si>
  <si>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</si>
  <si>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</si>
  <si>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</si>
  <si>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</si>
  <si>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</si>
  <si>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</si>
  <si>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</si>
  <si>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</si>
  <si>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</si>
  <si>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</si>
  <si>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</si>
  <si>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</si>
  <si>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</si>
  <si>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</si>
  <si>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</si>
  <si>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</si>
  <si>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</si>
  <si>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</si>
  <si>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</si>
  <si>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</si>
  <si>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</si>
  <si>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</si>
  <si>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</si>
  <si>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</si>
  <si>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</si>
  <si>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</si>
  <si>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</si>
  <si>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</si>
  <si>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</si>
  <si>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</si>
  <si>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</si>
  <si>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</si>
  <si>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</si>
  <si>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</si>
  <si>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</si>
  <si>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</si>
  <si>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</si>
  <si>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</si>
  <si>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</si>
  <si>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</si>
  <si>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</si>
  <si>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</si>
  <si>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</si>
  <si>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</si>
  <si>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</si>
  <si>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</si>
  <si>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</si>
  <si>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</si>
  <si>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</si>
  <si>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</si>
  <si>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</si>
  <si>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</si>
  <si>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</si>
  <si>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</si>
  <si>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</si>
  <si>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</si>
  <si>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</si>
  <si>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</si>
  <si>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</si>
  <si>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</si>
  <si>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</si>
  <si>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</si>
  <si>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</si>
  <si>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</si>
  <si>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</si>
  <si>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</si>
  <si>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</si>
  <si>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</si>
  <si>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</si>
  <si>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</si>
  <si>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</si>
  <si>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</si>
  <si>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</si>
  <si>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</si>
  <si>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</si>
  <si>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</si>
  <si>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</si>
  <si>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</si>
  <si>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</si>
  <si>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</si>
  <si>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</si>
  <si>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</si>
  <si>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</si>
  <si>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</si>
  <si>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</si>
  <si>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</si>
  <si>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</si>
  <si>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</si>
  <si>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</si>
  <si>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</si>
  <si>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</si>
  <si>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</si>
  <si>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</si>
  <si>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</si>
  <si>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</si>
  <si>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</si>
  <si>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</si>
  <si>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</si>
  <si>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</si>
  <si>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</si>
  <si>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</si>
  <si>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</si>
  <si>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</si>
  <si>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</si>
  <si>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</si>
  <si>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</si>
  <si>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</si>
  <si>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</si>
  <si>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</si>
  <si>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</si>
  <si>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</si>
  <si>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</si>
  <si>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</si>
  <si>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</si>
  <si>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</si>
  <si>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</si>
  <si>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</si>
  <si>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</si>
  <si>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</si>
  <si>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</si>
  <si>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</si>
  <si>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</si>
  <si>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</si>
  <si>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</si>
  <si>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</si>
  <si>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</si>
  <si>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</si>
  <si>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</si>
  <si>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</si>
  <si>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</si>
  <si>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</si>
  <si>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</si>
  <si>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</si>
  <si>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</si>
  <si>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</si>
  <si>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</si>
  <si>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</si>
  <si>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</si>
  <si>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</si>
  <si>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</si>
  <si>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</si>
  <si>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</si>
  <si>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</si>
  <si>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</si>
  <si>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</si>
  <si>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</si>
  <si>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</si>
  <si>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</si>
  <si>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</si>
  <si>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</si>
  <si>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</si>
  <si>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</si>
  <si>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</si>
  <si>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</si>
  <si>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</si>
  <si>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</si>
  <si>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</si>
  <si>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</si>
  <si>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</si>
  <si>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</si>
  <si>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</si>
  <si>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</si>
  <si>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</si>
  <si>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</si>
  <si>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</si>
  <si>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</si>
  <si>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</si>
  <si>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</si>
  <si>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</si>
  <si>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</si>
  <si>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</si>
  <si>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</si>
  <si>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</si>
  <si>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</si>
  <si>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</si>
  <si>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</si>
  <si>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</si>
  <si>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</si>
  <si>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</si>
  <si>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</si>
  <si>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</si>
  <si>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</si>
  <si>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</si>
  <si>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</si>
  <si>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</si>
  <si>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</si>
  <si>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</si>
  <si>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</si>
  <si>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</si>
  <si>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</si>
  <si>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</si>
  <si>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</si>
  <si>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</si>
  <si>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</si>
  <si>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</si>
  <si>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</si>
  <si>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</si>
  <si>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</si>
  <si>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</si>
  <si>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</si>
  <si>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</si>
  <si>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</si>
  <si>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</si>
  <si>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</si>
  <si>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</si>
  <si>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</si>
  <si>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</si>
  <si>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</si>
  <si>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</si>
  <si>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</si>
  <si>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</si>
  <si>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</si>
  <si>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</si>
  <si>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</si>
  <si>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</si>
  <si>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</si>
  <si>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</si>
  <si>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</si>
  <si>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</si>
  <si>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</si>
  <si>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</si>
  <si>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</si>
  <si>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</si>
  <si>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</si>
  <si>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</si>
  <si>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</si>
  <si>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</si>
  <si>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</si>
  <si>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</si>
  <si>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</si>
  <si>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</si>
  <si>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</si>
  <si>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</si>
  <si>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</si>
  <si>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</si>
  <si>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</si>
  <si>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</si>
  <si>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</si>
  <si>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</si>
  <si>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</si>
  <si>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</si>
  <si>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</si>
  <si>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</si>
  <si>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</si>
  <si>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</si>
  <si>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</si>
  <si>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</si>
  <si>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</si>
  <si>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</si>
  <si>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</si>
  <si>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</si>
  <si>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</si>
  <si>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</si>
  <si>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</si>
  <si>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</si>
  <si>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</si>
  <si>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</si>
  <si>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</si>
  <si>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</si>
  <si>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</si>
  <si>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</si>
  <si>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</si>
  <si>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</si>
  <si>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</si>
  <si>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</si>
  <si>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</si>
  <si>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</si>
  <si>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</si>
  <si>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</si>
  <si>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</si>
  <si>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</si>
  <si>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</si>
  <si>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</si>
  <si>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</si>
  <si>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</si>
  <si>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</si>
  <si>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</si>
  <si>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</si>
  <si>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</si>
  <si>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</si>
  <si>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</si>
  <si>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</si>
  <si>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</si>
  <si>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</si>
  <si>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</si>
  <si>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</si>
  <si>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</si>
  <si>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</si>
  <si>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</si>
  <si>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</si>
  <si>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</si>
  <si>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</si>
  <si>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</si>
  <si>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</si>
  <si>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</si>
  <si>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</si>
  <si>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</si>
  <si>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</si>
  <si>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</si>
  <si>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</si>
  <si>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</si>
  <si>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</si>
  <si>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</si>
  <si>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</si>
  <si>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</si>
  <si>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</si>
  <si>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</si>
  <si>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</si>
  <si>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</si>
  <si>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</si>
  <si>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</si>
  <si>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</si>
  <si>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</si>
  <si>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</si>
  <si>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</si>
  <si>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</si>
  <si>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</si>
  <si>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</si>
  <si>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</si>
  <si>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</si>
  <si>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</si>
  <si>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</si>
  <si>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</si>
  <si>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</si>
  <si>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</si>
  <si>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</si>
  <si>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</si>
  <si>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</si>
  <si>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</si>
  <si>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</si>
  <si>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</si>
  <si>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</si>
  <si>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</si>
  <si>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</si>
  <si>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</si>
  <si>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</si>
  <si>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</si>
  <si>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</si>
  <si>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</si>
  <si>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</si>
  <si>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</si>
  <si>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</si>
  <si>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</si>
  <si>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</si>
  <si>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</si>
  <si>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</si>
  <si>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</si>
  <si>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</si>
  <si>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</si>
  <si>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</si>
  <si>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</si>
  <si>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</si>
  <si>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</si>
  <si>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</si>
  <si>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</si>
  <si>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</si>
  <si>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</si>
  <si>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</si>
  <si>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</si>
  <si>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</si>
  <si>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</si>
  <si>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</si>
  <si>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</si>
  <si>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</si>
  <si>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</si>
  <si>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</si>
  <si>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</si>
  <si>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</si>
  <si>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</si>
  <si>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</si>
  <si>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</si>
  <si>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</si>
  <si>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</si>
  <si>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</si>
  <si>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</si>
  <si>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</si>
  <si>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</si>
  <si>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</si>
  <si>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</si>
  <si>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</si>
  <si>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</si>
  <si>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</si>
  <si>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</si>
  <si>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</si>
  <si>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</si>
  <si>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</si>
  <si>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</si>
  <si>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</si>
  <si>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</si>
  <si>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</si>
  <si>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</si>
  <si>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</si>
  <si>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</si>
  <si>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</si>
  <si>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</si>
  <si>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</si>
  <si>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</si>
  <si>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</si>
  <si>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</si>
  <si>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</si>
  <si>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</si>
  <si>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</si>
  <si>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</si>
  <si>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</si>
  <si>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</si>
  <si>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</si>
  <si>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</si>
  <si>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</si>
  <si>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</si>
  <si>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</si>
  <si>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</si>
  <si>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</si>
  <si>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</si>
  <si>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</si>
  <si>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</si>
  <si>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</si>
  <si>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</si>
  <si>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</si>
  <si>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</si>
  <si>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</si>
  <si>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</si>
  <si>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</si>
  <si>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</si>
  <si>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</si>
  <si>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</si>
  <si>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</si>
  <si>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</si>
  <si>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</si>
  <si>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</si>
  <si>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</si>
  <si>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</si>
  <si>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</si>
  <si>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</si>
  <si>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</si>
  <si>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</si>
  <si>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</si>
  <si>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</si>
  <si>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</si>
  <si>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</si>
  <si>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</si>
  <si>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</si>
  <si>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</si>
  <si>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</si>
  <si>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</si>
  <si>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</si>
  <si>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</si>
  <si>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</si>
  <si>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</si>
  <si>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</si>
  <si>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</si>
  <si>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</si>
  <si>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</si>
  <si>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</si>
  <si>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</si>
  <si>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</si>
  <si>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</si>
  <si>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</si>
  <si>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</si>
  <si>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</si>
  <si>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</si>
  <si>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</si>
  <si>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</si>
  <si>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</si>
  <si>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</si>
  <si>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</si>
  <si>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</si>
  <si>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</si>
  <si>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</si>
  <si>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</si>
  <si>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</si>
  <si>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</si>
  <si>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</si>
  <si>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</si>
  <si>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</si>
  <si>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</si>
  <si>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</si>
  <si>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</si>
  <si>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</si>
  <si>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</si>
  <si>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</si>
  <si>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</si>
  <si>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</si>
  <si>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</si>
  <si>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</si>
  <si>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</si>
  <si>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</si>
  <si>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</si>
  <si>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</si>
  <si>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</si>
  <si>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</si>
  <si>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</si>
  <si>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</si>
  <si>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</si>
  <si>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</si>
  <si>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</si>
  <si>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</si>
  <si>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</si>
  <si>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</si>
  <si>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</si>
  <si>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</si>
  <si>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</si>
  <si>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</si>
  <si>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</si>
  <si>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</si>
  <si>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</si>
  <si>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</si>
  <si>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</si>
  <si>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</si>
  <si>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</si>
  <si>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</si>
  <si>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</si>
  <si>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</si>
  <si>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</si>
  <si>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</si>
  <si>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</si>
  <si>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</si>
  <si>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</si>
  <si>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</si>
  <si>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</si>
  <si>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</si>
  <si>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</si>
  <si>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</si>
  <si>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</si>
  <si>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</si>
  <si>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</si>
  <si>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</si>
  <si>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</si>
  <si>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</si>
  <si>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</si>
  <si>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</si>
  <si>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</si>
  <si>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</si>
  <si>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</si>
  <si>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</si>
  <si>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</si>
  <si>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</si>
  <si>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</si>
  <si>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</si>
  <si>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</si>
  <si>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</si>
  <si>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</si>
  <si>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</si>
  <si>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</si>
  <si>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</si>
  <si>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</si>
  <si>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</si>
  <si>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</si>
  <si>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</si>
  <si>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</si>
  <si>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</si>
  <si>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</si>
  <si>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</si>
  <si>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</si>
  <si>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</si>
  <si>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</si>
  <si>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</si>
  <si>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</si>
  <si>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</si>
  <si>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</si>
  <si>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</si>
  <si>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</si>
  <si>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</si>
  <si>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</si>
  <si>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</si>
  <si>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</si>
  <si>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</si>
  <si>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</si>
  <si>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</si>
  <si>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</si>
  <si>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</si>
  <si>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</si>
  <si>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</si>
  <si>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</si>
  <si>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</si>
  <si>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</si>
  <si>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</si>
  <si>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</si>
  <si>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</si>
  <si>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</si>
  <si>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</si>
  <si>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</si>
  <si>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</si>
  <si>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</si>
  <si>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</si>
  <si>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</si>
  <si>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</si>
  <si>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</si>
  <si>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</si>
  <si>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</si>
  <si>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</si>
  <si>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</si>
  <si>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</si>
  <si>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</si>
  <si>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</si>
  <si>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</si>
  <si>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</si>
  <si>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</si>
  <si>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</si>
  <si>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</si>
  <si>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</si>
  <si>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</si>
  <si>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</si>
  <si>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</si>
  <si>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</si>
  <si>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</si>
  <si>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</si>
  <si>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</si>
  <si>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</si>
  <si>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</si>
  <si>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</si>
  <si>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</si>
  <si>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</si>
  <si>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</si>
  <si>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</si>
  <si>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</si>
  <si>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</si>
  <si>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</si>
  <si>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</si>
  <si>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</si>
  <si>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</si>
  <si>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</si>
  <si>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</si>
  <si>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</si>
  <si>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</si>
  <si>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</si>
  <si>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</si>
  <si>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</si>
  <si>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</si>
  <si>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</si>
  <si>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</si>
  <si>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</si>
  <si>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</si>
  <si>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</si>
  <si>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</si>
  <si>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</si>
  <si>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</si>
  <si>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</si>
  <si>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</si>
  <si>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</si>
  <si>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</si>
  <si>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</si>
  <si>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</si>
  <si>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</si>
  <si>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</si>
  <si>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</si>
  <si>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</si>
  <si>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</si>
  <si>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</si>
  <si>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</si>
  <si>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</si>
  <si>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</si>
  <si>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</si>
  <si>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</si>
  <si>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</si>
  <si>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</si>
  <si>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</si>
  <si>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</si>
  <si>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</si>
  <si>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</si>
  <si>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</si>
  <si>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</si>
  <si>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</si>
  <si>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</si>
  <si>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</si>
  <si>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</si>
  <si>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</si>
  <si>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</si>
  <si>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</si>
  <si>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</si>
  <si>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</si>
  <si>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</si>
  <si>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</si>
  <si>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</si>
  <si>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</si>
  <si>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</si>
  <si>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</si>
  <si>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</si>
  <si>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</si>
  <si>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</si>
  <si>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</si>
  <si>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</si>
  <si>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</si>
  <si>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</si>
  <si>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</si>
  <si>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</si>
  <si>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</si>
  <si>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</si>
  <si>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</si>
  <si>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</si>
  <si>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</si>
  <si>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</si>
  <si>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</si>
  <si>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</si>
  <si>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</si>
  <si>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</si>
  <si>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</si>
  <si>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</si>
  <si>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</si>
  <si>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</si>
  <si>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</si>
  <si>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</si>
  <si>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</si>
  <si>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</si>
  <si>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</si>
  <si>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</si>
  <si>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</si>
  <si>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</si>
  <si>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</si>
  <si>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</si>
  <si>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</si>
  <si>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</si>
  <si>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</si>
  <si>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</si>
  <si>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</si>
  <si>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</si>
  <si>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</si>
  <si>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</si>
  <si>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</si>
  <si>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</si>
  <si>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</si>
  <si>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</si>
  <si>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</si>
  <si>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</si>
  <si>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</si>
  <si>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</si>
  <si>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</si>
  <si>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</si>
  <si>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</si>
  <si>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</si>
  <si>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</si>
  <si>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</si>
  <si>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</si>
  <si>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</si>
  <si>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</si>
  <si>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</si>
  <si>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</si>
  <si>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</si>
  <si>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</si>
  <si>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</si>
  <si>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</si>
  <si>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</si>
  <si>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</si>
  <si>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</si>
  <si>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</si>
  <si>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</si>
  <si>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</si>
  <si>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</si>
  <si>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</si>
  <si>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</si>
  <si>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</si>
  <si>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</si>
  <si>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</si>
  <si>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</si>
  <si>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</si>
  <si>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</si>
  <si>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</si>
  <si>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</si>
  <si>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</si>
  <si>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</si>
  <si>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</si>
  <si>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</si>
  <si>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</si>
  <si>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</si>
  <si>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</si>
  <si>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</si>
  <si>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</si>
  <si>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</si>
  <si>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</si>
  <si>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</si>
  <si>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</si>
  <si>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</si>
  <si>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</si>
  <si>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</si>
  <si>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</si>
  <si>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</si>
  <si>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</si>
  <si>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</si>
  <si>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</si>
  <si>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</si>
  <si>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</si>
  <si>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</si>
  <si>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</si>
  <si>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</si>
  <si>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</si>
  <si>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</si>
  <si>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</si>
  <si>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</si>
  <si>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</si>
  <si>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</si>
  <si>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</si>
  <si>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</si>
  <si>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</si>
  <si>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</si>
  <si>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</si>
  <si>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</si>
  <si>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</si>
  <si>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</si>
  <si>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</si>
  <si>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</si>
  <si>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</si>
  <si>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</si>
  <si>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</si>
  <si>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</si>
  <si>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</si>
  <si>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</si>
  <si>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</si>
  <si>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</si>
  <si>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</si>
  <si>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</si>
  <si>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</si>
  <si>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</si>
  <si>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</si>
  <si>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</si>
  <si>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</si>
  <si>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</si>
  <si>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</si>
  <si>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</si>
  <si>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</si>
  <si>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</si>
  <si>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</si>
  <si>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</si>
  <si>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</si>
  <si>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</si>
  <si>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</si>
  <si>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</si>
  <si>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</si>
  <si>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</si>
  <si>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</si>
  <si>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</si>
  <si>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</si>
  <si>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</si>
  <si>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</si>
  <si>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</si>
  <si>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</si>
  <si>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</si>
  <si>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</si>
  <si>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</si>
  <si>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</si>
  <si>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</si>
  <si>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</si>
  <si>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</si>
  <si>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</si>
  <si>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</si>
  <si>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</si>
  <si>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</si>
  <si>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</si>
  <si>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</si>
  <si>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</si>
  <si>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</si>
  <si>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</si>
  <si>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</si>
  <si>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</si>
  <si>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</si>
  <si>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</si>
  <si>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</si>
  <si>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</si>
  <si>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</si>
  <si>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</si>
  <si>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</si>
  <si>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</si>
  <si>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</si>
  <si>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</si>
  <si>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</si>
  <si>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</si>
  <si>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</si>
  <si>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</si>
  <si>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</si>
  <si>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</si>
  <si>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</si>
  <si>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</si>
  <si>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</si>
  <si>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</si>
  <si>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</si>
  <si>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</si>
  <si>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</si>
  <si>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</si>
  <si>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</si>
  <si>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</si>
  <si>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</si>
  <si>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</si>
  <si>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</si>
  <si>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</si>
  <si>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</si>
  <si>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</si>
  <si>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</si>
  <si>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</si>
  <si>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</si>
  <si>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</si>
  <si>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</si>
  <si>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</si>
  <si>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</si>
  <si>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</si>
  <si>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</si>
  <si>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</si>
  <si>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</si>
  <si>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</si>
  <si>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</si>
  <si>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</si>
  <si>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</si>
  <si>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</si>
  <si>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</si>
  <si>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</si>
  <si>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</si>
  <si>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</si>
  <si>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</si>
  <si>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</si>
  <si>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</si>
  <si>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</si>
  <si>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</si>
  <si>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</si>
  <si>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</si>
  <si>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</si>
  <si>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</si>
  <si>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</si>
  <si>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</si>
  <si>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</si>
  <si>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</si>
  <si>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</si>
  <si>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</si>
  <si>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</si>
  <si>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</si>
  <si>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</si>
  <si>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</si>
  <si>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</si>
  <si>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</si>
  <si>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</si>
  <si>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</si>
  <si>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</si>
  <si>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</si>
  <si>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</si>
  <si>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</si>
  <si>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</si>
  <si>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</si>
  <si>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</si>
  <si>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</si>
  <si>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</si>
  <si>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</si>
  <si>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</si>
  <si>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</si>
  <si>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</si>
  <si>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</si>
  <si>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</si>
  <si>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</si>
  <si>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</si>
  <si>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</si>
  <si>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</si>
  <si>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</si>
  <si>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</si>
  <si>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</si>
  <si>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</si>
  <si>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</si>
  <si>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</si>
  <si>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</si>
  <si>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</si>
  <si>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</si>
  <si>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</si>
  <si>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</si>
  <si>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</si>
  <si>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</si>
  <si>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</si>
  <si>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</si>
  <si>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</si>
  <si>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</si>
  <si>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</si>
  <si>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</si>
  <si>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</si>
  <si>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</si>
  <si>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</si>
  <si>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</si>
  <si>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</si>
  <si>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</si>
  <si>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</si>
  <si>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</si>
  <si>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</si>
  <si>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</si>
  <si>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</si>
  <si>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</si>
  <si>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</si>
  <si>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</si>
  <si>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</si>
  <si>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</si>
  <si>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</si>
  <si>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</si>
  <si>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</si>
  <si>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</si>
  <si>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</si>
  <si>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</si>
  <si>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</si>
  <si>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</si>
  <si>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</si>
  <si>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</si>
  <si>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</si>
  <si>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</si>
  <si>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</si>
  <si>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</si>
  <si>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</si>
  <si>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</si>
  <si>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</si>
  <si>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</si>
  <si>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</si>
  <si>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</si>
  <si>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</si>
  <si>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</si>
  <si>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</si>
  <si>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</si>
  <si>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</si>
  <si>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</si>
  <si>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</si>
  <si>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</si>
  <si>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</si>
  <si>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</si>
  <si>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</si>
  <si>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</si>
  <si>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</si>
  <si>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</si>
  <si>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</si>
  <si>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</si>
  <si>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</si>
  <si>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</si>
  <si>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</si>
  <si>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</si>
  <si>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</si>
  <si>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</si>
  <si>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</si>
  <si>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</si>
  <si>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</si>
  <si>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</si>
  <si>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</si>
  <si>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</si>
  <si>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</si>
  <si>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</si>
  <si>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</si>
  <si>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</si>
  <si>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</si>
  <si>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</si>
  <si>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</si>
  <si>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</si>
  <si>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</si>
  <si>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</si>
  <si>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</si>
  <si>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</si>
  <si>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</si>
  <si>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</si>
  <si>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</si>
  <si>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</si>
  <si>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</si>
  <si>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</si>
  <si>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</si>
  <si>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</si>
  <si>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</si>
  <si>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</si>
  <si>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</si>
  <si>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</si>
  <si>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</si>
  <si>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</si>
  <si>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</si>
  <si>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</si>
  <si>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</si>
  <si>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</si>
  <si>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</si>
  <si>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</si>
  <si>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</si>
  <si>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</si>
  <si>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</si>
  <si>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</si>
  <si>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</si>
  <si>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</si>
  <si>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</si>
  <si>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</si>
  <si>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</si>
  <si>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</si>
  <si>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</si>
  <si>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</si>
  <si>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</si>
  <si>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</si>
  <si>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</si>
  <si>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</si>
  <si>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</si>
  <si>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</si>
  <si>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</si>
  <si>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</si>
  <si>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</si>
  <si>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</si>
  <si>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</si>
  <si>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</si>
  <si>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</si>
  <si>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</si>
  <si>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</si>
  <si>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</si>
  <si>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</si>
  <si>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</si>
  <si>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</si>
  <si>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</si>
  <si>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</si>
  <si>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</si>
  <si>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</si>
  <si>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</si>
  <si>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</si>
  <si>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</si>
  <si>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</si>
  <si>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</si>
  <si>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</si>
  <si>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</si>
  <si>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</si>
  <si>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</si>
  <si>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</si>
  <si>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</si>
  <si>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</si>
  <si>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</si>
  <si>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</si>
  <si>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</si>
  <si>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</si>
  <si>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</si>
  <si>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</si>
  <si>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</si>
  <si>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</si>
  <si>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</si>
  <si>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</si>
  <si>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</si>
  <si>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</si>
  <si>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</si>
  <si>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</si>
  <si>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</si>
  <si>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</si>
  <si>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</si>
  <si>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</si>
  <si>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</si>
  <si>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</si>
  <si>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</si>
  <si>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</si>
  <si>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</si>
  <si>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</si>
  <si>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</si>
  <si>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</si>
  <si>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</si>
  <si>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</si>
  <si>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</si>
  <si>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</si>
  <si>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</si>
  <si>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</si>
  <si>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</si>
  <si>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</si>
  <si>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</si>
  <si>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</si>
  <si>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</si>
  <si>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</si>
  <si>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</si>
  <si>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</si>
  <si>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</si>
  <si>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</si>
  <si>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</si>
  <si>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</si>
  <si>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</si>
  <si>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</si>
  <si>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</si>
  <si>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</si>
  <si>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</si>
  <si>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</si>
  <si>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</si>
  <si>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</si>
  <si>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</si>
  <si>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</si>
  <si>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</si>
  <si>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</si>
  <si>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</si>
  <si>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</si>
  <si>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</si>
  <si>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</si>
  <si>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</si>
  <si>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</si>
  <si>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</si>
  <si>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</si>
  <si>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</si>
  <si>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</si>
  <si>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</si>
  <si>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</si>
  <si>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</si>
  <si>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</si>
  <si>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</si>
  <si>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</si>
  <si>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</si>
  <si>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</si>
  <si>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</si>
  <si>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</si>
  <si>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</si>
  <si>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</si>
  <si>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</si>
  <si>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</si>
  <si>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</si>
  <si>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</si>
  <si>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</si>
  <si>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</si>
  <si>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</si>
  <si>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</si>
  <si>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</si>
  <si>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</si>
  <si>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</si>
  <si>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</si>
  <si>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</si>
  <si>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</si>
  <si>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</si>
  <si>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</si>
  <si>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</si>
  <si>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</si>
  <si>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</si>
  <si>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</si>
  <si>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</si>
  <si>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</si>
  <si>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</si>
  <si>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</si>
  <si>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</si>
  <si>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</si>
  <si>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</si>
  <si>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</si>
  <si>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</si>
  <si>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</si>
  <si>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</si>
  <si>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</si>
  <si>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</si>
  <si>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</si>
  <si>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</si>
  <si>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</si>
  <si>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</si>
  <si>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</si>
  <si>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</si>
  <si>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</si>
  <si>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</si>
  <si>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</si>
  <si>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</si>
  <si>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</si>
  <si>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</si>
  <si>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</si>
  <si>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</si>
  <si>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</si>
  <si>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</si>
  <si>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</si>
  <si>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</si>
  <si>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</si>
  <si>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</si>
  <si>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</si>
  <si>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</si>
  <si>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</si>
  <si>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</si>
  <si>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</si>
  <si>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</si>
  <si>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</si>
  <si>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</si>
  <si>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</si>
  <si>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</si>
  <si>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</si>
  <si>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</si>
  <si>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</si>
  <si>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</si>
  <si>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</si>
  <si>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</si>
  <si>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</si>
  <si>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</si>
  <si>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</si>
  <si>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</si>
  <si>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</si>
  <si>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</si>
  <si>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</si>
  <si>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</si>
  <si>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</si>
  <si>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</si>
  <si>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</si>
  <si>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</si>
  <si>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</si>
  <si>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</si>
  <si>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</si>
  <si>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</si>
  <si>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</si>
  <si>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</si>
  <si>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</si>
  <si>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</si>
  <si>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</si>
  <si>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</si>
  <si>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</si>
  <si>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</si>
  <si>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</si>
  <si>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</si>
  <si>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</si>
  <si>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</si>
  <si>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</si>
  <si>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</si>
  <si>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</si>
  <si>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</si>
  <si>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</si>
  <si>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</si>
  <si>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</si>
  <si>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</si>
  <si>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</si>
  <si>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</si>
  <si>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</si>
  <si>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</si>
  <si>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</si>
  <si>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</si>
  <si>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</si>
  <si>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</si>
  <si>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</si>
  <si>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</si>
  <si>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</si>
  <si>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</si>
  <si>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</si>
  <si>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</si>
  <si>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</si>
  <si>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</si>
  <si>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</si>
  <si>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</si>
  <si>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</si>
  <si>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</si>
  <si>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</si>
  <si>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</si>
  <si>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</si>
  <si>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</si>
  <si>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</si>
  <si>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</si>
  <si>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</si>
  <si>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</si>
  <si>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</si>
  <si>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</si>
  <si>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</si>
  <si>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</si>
  <si>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</si>
  <si>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</si>
  <si>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</si>
  <si>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</si>
  <si>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</si>
  <si>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</si>
  <si>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</si>
  <si>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</si>
  <si>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</si>
  <si>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</si>
  <si>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</si>
  <si>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</si>
  <si>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</si>
  <si>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</si>
  <si>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</si>
  <si>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</si>
  <si>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</si>
  <si>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</si>
  <si>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</si>
  <si>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</si>
  <si>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</si>
  <si>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</si>
  <si>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</si>
  <si>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</si>
  <si>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</si>
  <si>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</si>
  <si>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</si>
  <si>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</si>
  <si>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</si>
  <si>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</si>
  <si>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</si>
  <si>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</si>
  <si>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</si>
  <si>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</si>
  <si>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</si>
  <si>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</si>
  <si>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</si>
  <si>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</si>
  <si>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</si>
  <si>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</si>
  <si>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</si>
  <si>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</si>
  <si>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</si>
  <si>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</si>
  <si>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</si>
  <si>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</si>
  <si>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</si>
  <si>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</si>
  <si>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</si>
  <si>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</si>
  <si>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</si>
  <si>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</si>
  <si>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</si>
  <si>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</si>
  <si>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</si>
  <si>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</si>
  <si>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</si>
  <si>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</si>
  <si>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</si>
  <si>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</si>
  <si>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</si>
  <si>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</si>
  <si>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</si>
  <si>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</si>
  <si>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</si>
  <si>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</si>
  <si>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</si>
  <si>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</si>
  <si>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</si>
  <si>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</si>
  <si>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</si>
  <si>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</si>
  <si>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</si>
  <si>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</si>
  <si>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</si>
  <si>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</si>
  <si>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</si>
  <si>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</si>
  <si>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</si>
  <si>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</si>
  <si>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</si>
  <si>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</si>
  <si>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</si>
  <si>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</si>
  <si>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</si>
  <si>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</si>
  <si>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</si>
  <si>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</si>
  <si>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</si>
  <si>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</si>
  <si>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</si>
  <si>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</si>
  <si>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</si>
  <si>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</si>
  <si>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</si>
  <si>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</si>
  <si>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</si>
  <si>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</si>
  <si>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</si>
  <si>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</si>
  <si>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</si>
  <si>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</si>
  <si>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</si>
  <si>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</si>
  <si>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</si>
  <si>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</si>
  <si>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</si>
  <si>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</si>
  <si>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</si>
  <si>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</si>
  <si>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</si>
  <si>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</si>
  <si>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</si>
  <si>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</si>
  <si>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</si>
  <si>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</si>
  <si>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</si>
  <si>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</si>
  <si>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</si>
  <si>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</si>
  <si>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</si>
  <si>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</si>
  <si>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</si>
  <si>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</si>
  <si>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</si>
  <si>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</si>
  <si>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</si>
  <si>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</si>
  <si>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</si>
  <si>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</si>
  <si>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</si>
  <si>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</si>
  <si>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</si>
  <si>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</si>
  <si>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</si>
  <si>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</si>
  <si>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</si>
  <si>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</si>
  <si>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</si>
  <si>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</si>
  <si>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</si>
  <si>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</si>
  <si>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</si>
  <si>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</si>
  <si>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</si>
  <si>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</si>
  <si>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</si>
  <si>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</si>
  <si>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</si>
  <si>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</si>
  <si>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</si>
  <si>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</si>
  <si>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</si>
  <si>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</si>
  <si>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</si>
  <si>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</si>
  <si>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</si>
  <si>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</si>
  <si>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</si>
  <si>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</si>
  <si>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</si>
  <si>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</si>
  <si>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</si>
  <si>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</si>
  <si>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</si>
  <si>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</si>
  <si>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</si>
  <si>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</si>
  <si>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</si>
  <si>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</si>
  <si>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</si>
  <si>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</si>
  <si>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</si>
  <si>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</si>
  <si>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</si>
  <si>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</si>
  <si>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</si>
  <si>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</si>
  <si>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</si>
  <si>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</si>
  <si>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</si>
  <si>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</si>
  <si>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</si>
  <si>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</si>
  <si>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</si>
  <si>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</si>
  <si>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</si>
  <si>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</si>
  <si>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</si>
  <si>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</si>
  <si>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</si>
  <si>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</si>
  <si>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</si>
  <si>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</si>
  <si>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</si>
  <si>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</si>
  <si>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</si>
  <si>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</si>
  <si>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</si>
  <si>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</si>
  <si>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</si>
  <si>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</si>
  <si>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</si>
  <si>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</si>
  <si>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</si>
  <si>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</si>
  <si>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</si>
  <si>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</si>
  <si>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</si>
  <si>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</si>
  <si>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</si>
  <si>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</si>
  <si>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</si>
  <si>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</si>
  <si>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</si>
  <si>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</si>
  <si>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</si>
  <si>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</si>
  <si>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</si>
  <si>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</si>
  <si>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</si>
  <si>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</si>
  <si>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</si>
  <si>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</si>
  <si>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</si>
  <si>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</si>
  <si>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</si>
  <si>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</si>
  <si>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</si>
  <si>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</si>
  <si>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</si>
  <si>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</si>
  <si>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</si>
  <si>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</si>
  <si>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</si>
  <si>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</si>
  <si>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</si>
  <si>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</si>
  <si>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</si>
  <si>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</si>
  <si>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</si>
  <si>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</si>
  <si>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</si>
  <si>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</si>
  <si>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</si>
  <si>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</si>
  <si>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</si>
  <si>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</si>
  <si>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</si>
  <si>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</si>
  <si>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</si>
  <si>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</si>
  <si>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</si>
  <si>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</si>
  <si>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</si>
  <si>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</si>
  <si>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</si>
  <si>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</si>
  <si>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</si>
  <si>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</si>
  <si>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</si>
  <si>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</si>
  <si>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</si>
  <si>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</si>
  <si>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</si>
  <si>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</si>
  <si>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</si>
  <si>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</si>
  <si>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</si>
  <si>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</si>
  <si>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</si>
  <si>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</si>
  <si>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</si>
  <si>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</si>
  <si>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</si>
  <si>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</si>
  <si>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</si>
  <si>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</si>
  <si>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</si>
  <si>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</si>
  <si>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</si>
  <si>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</si>
  <si>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</si>
  <si>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</si>
  <si>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</si>
  <si>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</si>
  <si>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</si>
  <si>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</si>
  <si>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</si>
  <si>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</si>
  <si>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</si>
  <si>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</si>
  <si>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</si>
  <si>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</si>
  <si>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</si>
  <si>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</si>
  <si>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</si>
  <si>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</si>
  <si>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</si>
  <si>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</si>
  <si>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</si>
  <si>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</si>
  <si>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</si>
  <si>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</si>
  <si>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</si>
  <si>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</si>
  <si>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</si>
  <si>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</si>
  <si>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</si>
  <si>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</si>
  <si>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</si>
  <si>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</si>
  <si>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</si>
  <si>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</si>
  <si>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</si>
  <si>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</si>
  <si>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</si>
  <si>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</si>
  <si>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</si>
  <si>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</si>
  <si>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</si>
  <si>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</si>
  <si>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</si>
  <si>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</si>
  <si>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</si>
  <si>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</si>
  <si>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</si>
  <si>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</si>
  <si>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</si>
  <si>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</si>
  <si>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</si>
  <si>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</si>
  <si>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</si>
  <si>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</si>
  <si>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</si>
  <si>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</si>
  <si>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</si>
  <si>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</si>
  <si>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</si>
  <si>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</si>
  <si>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</si>
  <si>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</si>
  <si>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</si>
  <si>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</si>
  <si>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</si>
  <si>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</si>
  <si>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</si>
  <si>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</si>
  <si>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</si>
  <si>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</si>
  <si>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</si>
  <si>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</si>
  <si>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</si>
  <si>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</si>
  <si>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</si>
  <si>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</si>
  <si>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</si>
  <si>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</si>
  <si>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</si>
  <si>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</si>
  <si>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</si>
  <si>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</si>
  <si>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</si>
  <si>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</si>
  <si>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</si>
  <si>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</si>
  <si>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</si>
  <si>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</si>
  <si>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</si>
  <si>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</si>
  <si>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</si>
  <si>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</si>
  <si>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</si>
  <si>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</si>
  <si>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</si>
  <si>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</si>
  <si>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</si>
  <si>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</si>
  <si>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</si>
  <si>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</si>
  <si>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</si>
  <si>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</si>
  <si>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</si>
  <si>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</si>
  <si>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</si>
  <si>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</si>
  <si>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</si>
  <si>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</si>
  <si>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</si>
  <si>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</si>
  <si>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</si>
  <si>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</si>
  <si>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</si>
  <si>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</si>
  <si>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</si>
  <si>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</si>
  <si>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</si>
  <si>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</si>
  <si>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</si>
  <si>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</si>
  <si>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</si>
  <si>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</si>
  <si>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</si>
  <si>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</si>
  <si>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</si>
  <si>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</si>
  <si>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</si>
  <si>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</si>
  <si>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</si>
  <si>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</si>
  <si>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</si>
  <si>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</si>
  <si>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</si>
  <si>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</si>
  <si>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</si>
  <si>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</si>
  <si>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</si>
  <si>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</si>
  <si>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</si>
  <si>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</si>
  <si>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</si>
  <si>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</si>
  <si>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</si>
  <si>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</si>
  <si>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</si>
  <si>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</si>
  <si>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</si>
  <si>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</si>
  <si>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</si>
  <si>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</si>
  <si>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</si>
  <si>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</si>
  <si>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</si>
  <si>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</si>
  <si>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</si>
  <si>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</si>
  <si>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</si>
  <si>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</si>
  <si>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</si>
  <si>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</si>
  <si>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</si>
  <si>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</si>
  <si>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</si>
  <si>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</si>
  <si>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</si>
  <si>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</si>
  <si>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</si>
  <si>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</si>
  <si>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</si>
  <si>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</si>
  <si>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</si>
  <si>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</si>
  <si>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</si>
  <si>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</si>
  <si>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</si>
  <si>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</si>
  <si>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</si>
  <si>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</si>
  <si>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</si>
  <si>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</si>
  <si>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</si>
  <si>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</si>
  <si>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</si>
  <si>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</si>
  <si>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</si>
  <si>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</si>
  <si>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</si>
  <si>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</si>
  <si>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</si>
  <si>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</si>
  <si>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</si>
  <si>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</si>
  <si>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</si>
  <si>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</si>
  <si>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</si>
  <si>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</si>
  <si>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</si>
  <si>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</si>
  <si>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</si>
  <si>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</si>
  <si>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</si>
  <si>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</si>
  <si>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</si>
  <si>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</si>
  <si>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</si>
  <si>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</si>
  <si>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</si>
  <si>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</si>
  <si>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</si>
  <si>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</si>
  <si>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</si>
  <si>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</si>
  <si>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</si>
  <si>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</si>
  <si>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</si>
  <si>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</si>
  <si>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</si>
  <si>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</si>
  <si>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</si>
  <si>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</si>
  <si>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</si>
  <si>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</si>
  <si>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</si>
  <si>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</si>
  <si>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</si>
  <si>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</si>
  <si>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</si>
  <si>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</si>
  <si>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</si>
  <si>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</si>
  <si>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</si>
  <si>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</si>
  <si>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</si>
  <si>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</si>
  <si>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</si>
  <si>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</si>
  <si>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</si>
  <si>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</si>
  <si>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</si>
  <si>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</si>
  <si>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</si>
  <si>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</si>
  <si>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</si>
  <si>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</si>
  <si>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</si>
  <si>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</si>
  <si>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</si>
  <si>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</si>
  <si>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</si>
  <si>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</si>
  <si>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</si>
  <si>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</si>
  <si>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</si>
  <si>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</si>
  <si>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</si>
  <si>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</si>
  <si>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</si>
  <si>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</si>
  <si>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</si>
  <si>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</si>
  <si>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</si>
  <si>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</si>
  <si>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</si>
  <si>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</si>
  <si>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</si>
  <si>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</si>
  <si>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</si>
  <si>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</si>
  <si>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</si>
  <si>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</si>
  <si>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</si>
  <si>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</si>
  <si>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</si>
  <si>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</si>
  <si>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</si>
  <si>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</si>
  <si>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</si>
  <si>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</si>
  <si>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</si>
  <si>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</si>
  <si>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</si>
  <si>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</si>
  <si>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</si>
  <si>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</si>
  <si>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</si>
  <si>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</si>
  <si>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</si>
  <si>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</si>
  <si>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</si>
  <si>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</si>
  <si>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</si>
  <si>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</si>
  <si>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</si>
  <si>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</si>
  <si>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</si>
  <si>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</si>
  <si>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</si>
  <si>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</si>
  <si>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</si>
  <si>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</si>
  <si>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</si>
  <si>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</si>
  <si>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</si>
  <si>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</si>
  <si>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</si>
  <si>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</si>
  <si>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</si>
  <si>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</si>
  <si>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</si>
  <si>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</si>
  <si>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</si>
  <si>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</si>
  <si>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</si>
  <si>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</si>
  <si>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</si>
  <si>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</si>
  <si>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</si>
  <si>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</si>
  <si>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</si>
  <si>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</si>
  <si>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</si>
  <si>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</si>
  <si>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</si>
  <si>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</si>
  <si>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</si>
  <si>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</si>
  <si>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</si>
  <si>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</si>
  <si>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</si>
  <si>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</si>
  <si>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</si>
  <si>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</si>
  <si>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</si>
  <si>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</si>
  <si>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</si>
  <si>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</si>
  <si>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</si>
  <si>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</si>
  <si>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</si>
  <si>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</si>
  <si>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</si>
  <si>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</si>
  <si>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</si>
  <si>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</si>
  <si>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</si>
  <si>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</si>
  <si>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</si>
  <si>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</si>
  <si>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</si>
  <si>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</si>
  <si>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</si>
  <si>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</si>
  <si>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</si>
  <si>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</si>
  <si>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</si>
  <si>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</si>
  <si>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</si>
  <si>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</si>
  <si>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</si>
  <si>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</si>
  <si>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</si>
  <si>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</si>
  <si>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</si>
  <si>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</si>
  <si>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</si>
  <si>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</si>
  <si>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</si>
  <si>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</si>
  <si>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</si>
  <si>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</si>
  <si>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</si>
  <si>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</si>
  <si>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</si>
  <si>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</si>
  <si>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</si>
  <si>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</si>
  <si>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</si>
  <si>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</si>
  <si>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</si>
  <si>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</si>
  <si>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</si>
  <si>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</si>
  <si>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</si>
  <si>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</si>
  <si>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</si>
  <si>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</si>
  <si>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</si>
  <si>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</si>
  <si>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</si>
  <si>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</si>
  <si>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</si>
  <si>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</si>
  <si>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</si>
  <si>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</si>
  <si>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</si>
  <si>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</si>
  <si>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</si>
  <si>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</si>
  <si>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</si>
  <si>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</si>
  <si>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</si>
  <si>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</si>
  <si>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</si>
  <si>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</si>
  <si>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</si>
  <si>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</si>
  <si>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</si>
  <si>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</si>
  <si>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</si>
  <si>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</si>
  <si>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</si>
  <si>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</si>
  <si>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</si>
  <si>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</si>
  <si>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</si>
  <si>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</si>
  <si>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</si>
  <si>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</si>
  <si>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</si>
  <si>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</si>
  <si>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</si>
  <si>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</si>
  <si>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</si>
  <si>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</si>
  <si>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</si>
  <si>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</si>
  <si>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</si>
  <si>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</si>
  <si>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</si>
  <si>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</si>
  <si>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</si>
  <si>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</si>
  <si>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</si>
  <si>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</si>
  <si>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</si>
  <si>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</si>
  <si>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</si>
  <si>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</si>
  <si>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</si>
  <si>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</si>
  <si>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</si>
  <si>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</si>
  <si>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</si>
  <si>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</si>
  <si>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</si>
  <si>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</si>
  <si>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</si>
  <si>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</si>
  <si>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</si>
  <si>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</si>
  <si>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</si>
  <si>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</si>
  <si>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</si>
  <si>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</si>
  <si>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</si>
  <si>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</si>
  <si>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</si>
  <si>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</si>
  <si>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</si>
  <si>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</si>
  <si>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</si>
  <si>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</si>
  <si>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</si>
  <si>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</si>
  <si>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</si>
  <si>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</si>
  <si>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</si>
  <si>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</si>
  <si>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</si>
  <si>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</si>
  <si>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</si>
  <si>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</si>
  <si>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</si>
  <si>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</si>
  <si>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</si>
  <si>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</si>
  <si>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</si>
  <si>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</si>
  <si>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</si>
  <si>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</si>
  <si>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</si>
  <si>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</si>
  <si>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</si>
  <si>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</si>
  <si>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</si>
  <si>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</si>
  <si>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</si>
  <si>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</si>
  <si>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</si>
  <si>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</si>
  <si>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</si>
  <si>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</si>
  <si>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</si>
  <si>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</si>
  <si>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</si>
  <si>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</si>
  <si>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</si>
  <si>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</si>
  <si>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</si>
  <si>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</si>
  <si>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</si>
  <si>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</si>
  <si>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</si>
  <si>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</si>
  <si>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</si>
  <si>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</si>
  <si>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</si>
  <si>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</si>
  <si>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</si>
  <si>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</si>
  <si>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</si>
  <si>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</si>
  <si>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</si>
  <si>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</si>
  <si>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</si>
  <si>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</si>
  <si>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</si>
  <si>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</si>
  <si>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</si>
  <si>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</si>
  <si>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</si>
  <si>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</si>
  <si>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</si>
  <si>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</si>
  <si>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</si>
  <si>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</si>
  <si>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</si>
  <si>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</si>
  <si>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</si>
  <si>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</si>
  <si>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</si>
  <si>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</si>
  <si>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</si>
  <si>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</si>
  <si>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</si>
  <si>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</si>
  <si>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</si>
  <si>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</si>
  <si>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</si>
  <si>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</si>
  <si>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</si>
  <si>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</si>
  <si>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</si>
  <si>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</si>
  <si>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</si>
  <si>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</si>
  <si>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</si>
  <si>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</si>
  <si>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</si>
  <si>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</si>
  <si>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</si>
  <si>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</si>
  <si>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</si>
  <si>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</si>
  <si>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</si>
  <si>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</si>
  <si>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</si>
  <si>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</si>
  <si>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</si>
  <si>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</si>
  <si>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</si>
  <si>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</si>
  <si>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</si>
  <si>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</si>
  <si>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</si>
  <si>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</si>
  <si>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</si>
  <si>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</si>
  <si>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</si>
  <si>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</si>
  <si>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</si>
  <si>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</si>
  <si>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</si>
  <si>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</si>
  <si>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</si>
  <si>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</si>
  <si>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</si>
  <si>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</si>
  <si>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</si>
  <si>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</si>
  <si>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</si>
  <si>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</si>
  <si>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</si>
  <si>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</si>
  <si>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</si>
  <si>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</si>
  <si>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</si>
  <si>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</si>
  <si>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</si>
  <si>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</si>
  <si>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</si>
  <si>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</si>
  <si>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</si>
  <si>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</si>
  <si>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</si>
  <si>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</si>
  <si>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</si>
  <si>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</si>
  <si>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</si>
  <si>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</si>
  <si>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</si>
  <si>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</si>
  <si>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</si>
  <si>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</si>
  <si>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</si>
  <si>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</si>
  <si>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</si>
  <si>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</si>
  <si>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</si>
  <si>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</si>
  <si>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</si>
  <si>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</si>
  <si>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</si>
  <si>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</si>
  <si>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</si>
  <si>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</si>
  <si>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</si>
  <si>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</si>
  <si>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</si>
  <si>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</si>
  <si>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</si>
  <si>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</si>
  <si>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</si>
  <si>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</si>
  <si>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</si>
  <si>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</si>
  <si>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</si>
  <si>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</si>
  <si>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</si>
  <si>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</si>
  <si>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</si>
  <si>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</si>
  <si>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</si>
  <si>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</si>
  <si>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</si>
  <si>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</si>
  <si>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</si>
  <si>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</si>
  <si>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</si>
  <si>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</si>
  <si>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</si>
  <si>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</si>
  <si>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</si>
  <si>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</si>
  <si>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</si>
  <si>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</si>
  <si>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</si>
  <si>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</si>
  <si>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</si>
  <si>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</si>
  <si>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</si>
  <si>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</si>
  <si>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</si>
  <si>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</si>
  <si>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</si>
  <si>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</si>
  <si>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</si>
  <si>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</si>
  <si>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</si>
  <si>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</si>
  <si>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</si>
  <si>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</si>
  <si>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</si>
  <si>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</si>
  <si>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</si>
  <si>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</si>
  <si>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</si>
  <si>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</si>
  <si>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</si>
  <si>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</si>
  <si>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</si>
  <si>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</si>
  <si>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</si>
  <si>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</si>
  <si>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</si>
  <si>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</si>
  <si>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</si>
  <si>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</si>
  <si>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</si>
  <si>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</si>
  <si>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</si>
  <si>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</si>
  <si>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</si>
  <si>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</si>
  <si>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</si>
  <si>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</si>
  <si>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</si>
  <si>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</si>
  <si>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</si>
  <si>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</si>
  <si>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</si>
  <si>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</si>
  <si>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</si>
  <si>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</si>
  <si>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</si>
  <si>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</si>
  <si>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</si>
  <si>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</si>
  <si>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</si>
  <si>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</si>
  <si>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</si>
  <si>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</si>
  <si>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</si>
  <si>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</si>
  <si>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</si>
  <si>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</si>
  <si>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</si>
  <si>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</si>
  <si>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</si>
  <si>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</si>
  <si>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</si>
  <si>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</si>
  <si>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</si>
  <si>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</si>
  <si>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</si>
  <si>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</si>
  <si>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</si>
  <si>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</si>
  <si>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</si>
  <si>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</si>
  <si>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</si>
  <si>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</si>
  <si>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</si>
  <si>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</si>
  <si>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</si>
  <si>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</si>
  <si>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</si>
  <si>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</si>
  <si>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</si>
  <si>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</si>
  <si>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</si>
  <si>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</si>
  <si>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</si>
  <si>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</si>
  <si>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</si>
  <si>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</si>
  <si>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</si>
  <si>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</si>
  <si>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</si>
  <si>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</si>
  <si>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</si>
  <si>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</si>
  <si>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</si>
  <si>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</si>
  <si>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</si>
  <si>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</si>
  <si>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</si>
  <si>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</si>
  <si>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</si>
  <si>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</si>
  <si>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</si>
  <si>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</si>
  <si>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</si>
  <si>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</si>
  <si>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</si>
  <si>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</si>
  <si>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</si>
  <si>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</si>
  <si>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</si>
  <si>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</si>
  <si>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</si>
  <si>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</si>
  <si>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</si>
  <si>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</si>
  <si>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</si>
  <si>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</si>
  <si>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</si>
  <si>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</si>
  <si>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</si>
  <si>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</si>
  <si>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</si>
  <si>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</si>
  <si>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</si>
  <si>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</si>
  <si>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</si>
  <si>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</si>
  <si>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</si>
  <si>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</si>
  <si>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</si>
  <si>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</si>
  <si>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</si>
  <si>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</si>
  <si>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</si>
  <si>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</si>
  <si>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</si>
  <si>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</si>
  <si>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</si>
  <si>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</si>
  <si>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</si>
  <si>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</si>
  <si>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</si>
  <si>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</si>
  <si>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</si>
  <si>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</si>
  <si>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</si>
  <si>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</si>
  <si>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</si>
  <si>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</si>
  <si>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</si>
  <si>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</si>
  <si>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</si>
  <si>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</si>
  <si>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</si>
  <si>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</si>
  <si>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</si>
  <si>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</si>
  <si>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</si>
  <si>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</si>
  <si>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</si>
  <si>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</si>
  <si>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</si>
  <si>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</si>
  <si>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</si>
  <si>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</si>
  <si>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</si>
  <si>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</si>
  <si>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</si>
  <si>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</si>
  <si>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</si>
  <si>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</si>
  <si>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</si>
  <si>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</si>
  <si>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</si>
  <si>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</si>
  <si>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</si>
  <si>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</si>
  <si>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</si>
  <si>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</si>
  <si>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</si>
  <si>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</si>
  <si>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</si>
  <si>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</si>
  <si>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</si>
  <si>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</si>
  <si>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</si>
  <si>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</si>
  <si>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</si>
  <si>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</si>
  <si>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</si>
  <si>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</si>
  <si>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</si>
  <si>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</si>
  <si>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</si>
  <si>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</si>
  <si>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</si>
  <si>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</si>
  <si>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</si>
  <si>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</si>
  <si>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</si>
  <si>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</si>
  <si>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</si>
  <si>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</si>
  <si>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</si>
  <si>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</si>
  <si>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</si>
  <si>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</si>
  <si>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</si>
  <si>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</si>
  <si>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</si>
  <si>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</si>
  <si>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</si>
  <si>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</si>
  <si>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</si>
  <si>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</si>
  <si>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</si>
  <si>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</si>
  <si>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</si>
  <si>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</si>
  <si>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</si>
  <si>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</si>
  <si>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</si>
  <si>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</si>
  <si>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</si>
  <si>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</si>
  <si>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</si>
  <si>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</si>
  <si>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</si>
  <si>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</si>
  <si>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</si>
  <si>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</si>
  <si>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</si>
  <si>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</si>
  <si>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</si>
  <si>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</si>
  <si>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</si>
  <si>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</si>
  <si>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</si>
  <si>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</si>
  <si>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</si>
  <si>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</si>
  <si>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</si>
  <si>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</si>
  <si>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</si>
  <si>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</si>
  <si>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</si>
  <si>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</si>
  <si>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</si>
  <si>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</si>
  <si>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</si>
  <si>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</si>
  <si>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</si>
  <si>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</si>
  <si>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</si>
  <si>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</si>
  <si>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</si>
  <si>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</si>
  <si>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</si>
  <si>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</si>
  <si>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</si>
  <si>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</si>
  <si>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</si>
  <si>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</si>
  <si>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</si>
  <si>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</si>
  <si>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</si>
  <si>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</si>
  <si>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</si>
  <si>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</si>
  <si>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</si>
  <si>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</si>
  <si>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</si>
  <si>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</si>
  <si>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</si>
  <si>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</si>
  <si>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</si>
  <si>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</si>
  <si>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</si>
  <si>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</si>
  <si>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</si>
  <si>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</si>
  <si>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</si>
  <si>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</si>
  <si>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</si>
  <si>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</si>
  <si>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</si>
  <si>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</si>
  <si>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</si>
  <si>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</si>
  <si>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</si>
  <si>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</si>
  <si>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</si>
  <si>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</si>
  <si>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</si>
  <si>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</si>
  <si>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</si>
  <si>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</si>
  <si>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</si>
  <si>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</si>
  <si>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</si>
  <si>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</si>
  <si>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</si>
  <si>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</si>
  <si>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</si>
  <si>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</si>
  <si>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</si>
  <si>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</si>
  <si>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</si>
  <si>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</si>
  <si>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</si>
  <si>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</si>
  <si>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</si>
  <si>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</si>
  <si>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</si>
  <si>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</si>
  <si>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</si>
  <si>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</si>
  <si>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</si>
  <si>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</si>
  <si>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</si>
  <si>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</si>
  <si>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</si>
  <si>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</si>
  <si>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</si>
  <si>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</si>
  <si>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</si>
  <si>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</si>
  <si>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</si>
  <si>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</si>
  <si>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</si>
  <si>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</si>
  <si>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</si>
  <si>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</si>
  <si>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</si>
  <si>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</si>
  <si>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</si>
  <si>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</si>
  <si>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</si>
  <si>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</si>
  <si>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</si>
  <si>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</si>
  <si>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</si>
  <si>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</si>
  <si>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</si>
  <si>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</si>
  <si>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</si>
  <si>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</si>
  <si>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</si>
  <si>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</si>
  <si>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</si>
  <si>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</si>
  <si>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</si>
  <si>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</si>
  <si>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</si>
  <si>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</si>
  <si>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</si>
  <si>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</si>
  <si>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</si>
  <si>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</si>
  <si>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</si>
  <si>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</si>
  <si>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</si>
  <si>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</si>
  <si>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</si>
  <si>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</si>
  <si>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</si>
  <si>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</si>
  <si>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</si>
  <si>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</si>
  <si>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</si>
  <si>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</si>
  <si>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</si>
  <si>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</si>
  <si>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</si>
  <si>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</si>
  <si>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</si>
  <si>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</si>
  <si>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</si>
  <si>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</si>
  <si>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</si>
  <si>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</si>
  <si>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</si>
  <si>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</si>
  <si>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</si>
  <si>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</si>
  <si>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</si>
  <si>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</si>
  <si>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</si>
  <si>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</si>
  <si>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</si>
  <si>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</si>
  <si>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</si>
  <si>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</si>
  <si>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</si>
  <si>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</si>
  <si>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</si>
  <si>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</si>
  <si>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</si>
  <si>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</si>
  <si>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</si>
  <si>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</si>
  <si>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</si>
  <si>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</si>
  <si>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</si>
  <si>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</si>
  <si>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</si>
  <si>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</si>
  <si>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</si>
  <si>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</si>
  <si>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</si>
  <si>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</si>
  <si>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</si>
  <si>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</si>
  <si>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</si>
  <si>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</si>
  <si>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</si>
  <si>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</si>
  <si>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</si>
  <si>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</si>
  <si>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</si>
  <si>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</si>
  <si>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</si>
  <si>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</si>
  <si>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</si>
  <si>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</si>
  <si>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</si>
  <si>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</si>
  <si>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</si>
  <si>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</si>
  <si>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</si>
  <si>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</si>
  <si>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</si>
  <si>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</si>
  <si>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</si>
  <si>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</si>
  <si>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</si>
  <si>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</si>
  <si>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</si>
  <si>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</si>
  <si>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</si>
  <si>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</si>
  <si>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</si>
  <si>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</si>
  <si>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</si>
  <si>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</si>
  <si>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</si>
  <si>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</si>
  <si>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</si>
  <si>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</si>
  <si>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</si>
  <si>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</si>
  <si>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</si>
  <si>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</si>
  <si>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</si>
  <si>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</si>
  <si>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</si>
  <si>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</si>
  <si>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</si>
  <si>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</si>
  <si>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</si>
  <si>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</si>
  <si>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</si>
  <si>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</si>
  <si>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</si>
  <si>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</si>
  <si>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</si>
  <si>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</si>
  <si>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</si>
  <si>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</si>
  <si>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</si>
  <si>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</si>
  <si>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</si>
  <si>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</si>
  <si>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</si>
  <si>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</si>
  <si>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</si>
  <si>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</si>
  <si>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</si>
  <si>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</si>
  <si>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</si>
  <si>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</si>
  <si>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</si>
  <si>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</si>
  <si>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</si>
  <si>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</si>
  <si>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</si>
  <si>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</si>
  <si>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</si>
  <si>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</si>
  <si>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</si>
  <si>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</si>
  <si>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</si>
  <si>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</si>
  <si>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</si>
  <si>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</si>
  <si>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</si>
  <si>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</si>
  <si>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</si>
  <si>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</si>
  <si>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</si>
  <si>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</si>
  <si>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</si>
  <si>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</si>
  <si>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</si>
  <si>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</si>
  <si>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</si>
  <si>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</si>
  <si>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</si>
  <si>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</si>
  <si>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</si>
  <si>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</si>
  <si>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</si>
  <si>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</si>
  <si>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</si>
  <si>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</si>
  <si>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</si>
  <si>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</si>
  <si>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</si>
  <si>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</si>
  <si>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</si>
  <si>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</si>
  <si>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</si>
  <si>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</si>
  <si>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</si>
  <si>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</si>
  <si>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</si>
  <si>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</si>
  <si>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</si>
  <si>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</si>
  <si>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</si>
  <si>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</si>
  <si>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</si>
  <si>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</si>
  <si>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</si>
  <si>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</si>
  <si>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</si>
  <si>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</si>
  <si>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</si>
  <si>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</si>
  <si>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</si>
  <si>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</si>
  <si>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</si>
  <si>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</si>
  <si>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</si>
  <si>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</si>
  <si>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</si>
  <si>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</si>
  <si>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</si>
  <si>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</si>
  <si>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</si>
  <si>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</si>
  <si>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</si>
  <si>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</si>
  <si>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</si>
  <si>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</si>
  <si>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</si>
  <si>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</si>
  <si>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</si>
  <si>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</si>
  <si>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</si>
  <si>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</si>
  <si>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</si>
  <si>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</si>
  <si>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</si>
  <si>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</si>
  <si>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</si>
  <si>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</si>
  <si>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</si>
  <si>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</si>
  <si>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</si>
  <si>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</si>
  <si>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</si>
  <si>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</si>
  <si>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</si>
  <si>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</si>
  <si>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</si>
  <si>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</si>
  <si>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</si>
  <si>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</si>
  <si>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</si>
  <si>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</si>
  <si>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</si>
  <si>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</si>
  <si>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</si>
  <si>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</si>
  <si>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</si>
  <si>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</si>
  <si>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</si>
  <si>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</si>
  <si>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</si>
  <si>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</si>
  <si>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</si>
  <si>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</si>
  <si>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</si>
  <si>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</si>
  <si>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</si>
  <si>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</si>
  <si>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</si>
  <si>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</si>
  <si>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</si>
  <si>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</si>
  <si>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</si>
  <si>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</si>
  <si>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</si>
  <si>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</si>
  <si>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</si>
  <si>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</si>
  <si>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</si>
  <si>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</si>
  <si>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</si>
  <si>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</si>
  <si>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</si>
  <si>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</si>
  <si>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</si>
  <si>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</si>
  <si>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</si>
  <si>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</si>
  <si>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</si>
  <si>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</si>
  <si>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</si>
  <si>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</si>
  <si>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</si>
  <si>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</si>
  <si>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</si>
  <si>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</si>
  <si>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</si>
  <si>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</si>
  <si>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</si>
  <si>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</si>
  <si>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</si>
  <si>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</si>
  <si>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</si>
  <si>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</si>
  <si>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</si>
  <si>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</si>
  <si>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</si>
  <si>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</si>
  <si>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</si>
  <si>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</si>
  <si>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</si>
  <si>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</si>
  <si>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</si>
  <si>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</si>
  <si>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</si>
  <si>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</si>
  <si>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</si>
  <si>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</si>
  <si>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</si>
  <si>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</si>
  <si>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</si>
  <si>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</si>
  <si>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</si>
  <si>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</si>
  <si>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</si>
  <si>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</si>
  <si>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</si>
  <si>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</si>
  <si>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</si>
  <si>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</si>
  <si>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</si>
  <si>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</si>
  <si>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</si>
  <si>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</si>
  <si>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</si>
  <si>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</si>
  <si>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</si>
  <si>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</si>
  <si>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</si>
  <si>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</si>
  <si>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</si>
  <si>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</si>
  <si>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</si>
  <si>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</si>
  <si>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</si>
  <si>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</si>
  <si>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</si>
  <si>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</si>
  <si>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</si>
  <si>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</si>
  <si>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</si>
  <si>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</si>
  <si>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</si>
  <si>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</si>
  <si>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</si>
  <si>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</si>
  <si>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</si>
  <si>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</si>
  <si>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</si>
  <si>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</si>
  <si>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</si>
  <si>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</si>
  <si>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</si>
  <si>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</si>
  <si>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</si>
  <si>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</si>
  <si>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</si>
  <si>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</si>
  <si>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</si>
  <si>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</si>
  <si>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</si>
  <si>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</si>
  <si>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</si>
  <si>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</si>
  <si>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</si>
  <si>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</si>
  <si>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</si>
  <si>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</si>
  <si>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</si>
  <si>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</si>
  <si>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</si>
  <si>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</si>
  <si>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</si>
  <si>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</si>
  <si>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</si>
  <si>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</si>
  <si>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</si>
  <si>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</si>
  <si>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</si>
  <si>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</si>
  <si>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</si>
  <si>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</si>
  <si>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</si>
  <si>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</si>
  <si>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</si>
  <si>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</si>
  <si>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</si>
  <si>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</si>
  <si>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</si>
  <si>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</si>
  <si>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</si>
  <si>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</si>
  <si>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</si>
  <si>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</si>
  <si>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</si>
  <si>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</si>
  <si>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</si>
  <si>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</si>
  <si>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</si>
  <si>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</si>
  <si>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</si>
  <si>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</si>
  <si>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</si>
  <si>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</si>
  <si>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</si>
  <si>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</si>
  <si>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</si>
  <si>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</si>
  <si>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</si>
  <si>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</si>
  <si>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</si>
  <si>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</si>
  <si>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</si>
  <si>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</si>
  <si>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</si>
  <si>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</si>
  <si>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</si>
  <si>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</si>
  <si>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</si>
  <si>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</si>
  <si>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</si>
  <si>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</si>
  <si>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</si>
  <si>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</si>
  <si>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</si>
  <si>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</si>
  <si>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</si>
  <si>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</si>
  <si>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</si>
  <si>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</si>
  <si>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</si>
  <si>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</si>
  <si>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</si>
  <si>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</si>
  <si>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</si>
  <si>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</si>
  <si>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</si>
  <si>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</si>
  <si>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</si>
  <si>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</si>
  <si>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</si>
  <si>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</si>
  <si>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</si>
  <si>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</si>
  <si>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</si>
  <si>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</si>
  <si>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</si>
  <si>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</si>
  <si>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</si>
  <si>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</si>
  <si>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</si>
  <si>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</si>
  <si>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</si>
  <si>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</si>
  <si>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</si>
  <si>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</si>
  <si>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</si>
  <si>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</si>
  <si>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</si>
  <si>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</si>
  <si>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</si>
  <si>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</si>
  <si>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</si>
  <si>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</si>
  <si>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</si>
  <si>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</si>
  <si>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</si>
  <si>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</si>
  <si>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</si>
  <si>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</si>
  <si>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</si>
  <si>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</si>
  <si>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</si>
  <si>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</si>
  <si>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</si>
  <si>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</si>
  <si>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</si>
  <si>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</si>
  <si>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</si>
  <si>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</si>
  <si>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</si>
  <si>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</si>
  <si>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</si>
  <si>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</si>
  <si>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</si>
  <si>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</si>
  <si>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</si>
  <si>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</si>
  <si>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</si>
  <si>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</si>
  <si>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</si>
  <si>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</si>
  <si>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</si>
  <si>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</si>
  <si>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</si>
  <si>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</si>
  <si>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</si>
  <si>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</si>
  <si>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</si>
  <si>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</si>
  <si>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</si>
  <si>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</si>
  <si>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</si>
  <si>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</si>
  <si>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</si>
  <si>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</si>
  <si>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</si>
  <si>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</si>
  <si>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</si>
  <si>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</si>
  <si>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</si>
  <si>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</si>
  <si>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</si>
  <si>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</si>
  <si>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</si>
  <si>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</si>
  <si>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</si>
  <si>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</si>
  <si>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</si>
  <si>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</si>
  <si>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</si>
  <si>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</si>
  <si>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</si>
  <si>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</si>
  <si>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</si>
  <si>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</si>
  <si>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</si>
  <si>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</si>
  <si>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</si>
  <si>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</si>
  <si>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</si>
  <si>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</si>
  <si>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</si>
  <si>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</si>
  <si>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</si>
  <si>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</si>
  <si>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</si>
  <si>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</si>
  <si>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</si>
  <si>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</si>
  <si>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</si>
  <si>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</si>
  <si>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</si>
  <si>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</si>
  <si>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</si>
  <si>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</si>
  <si>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</si>
  <si>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</si>
  <si>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</si>
  <si>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</si>
  <si>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</si>
  <si>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</si>
  <si>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</si>
  <si>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</si>
  <si>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</si>
  <si>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</si>
  <si>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</si>
  <si>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</si>
  <si>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</si>
  <si>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</si>
  <si>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</si>
  <si>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</si>
  <si>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</si>
  <si>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</si>
  <si>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</si>
  <si>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</si>
  <si>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</si>
  <si>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</si>
  <si>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</si>
  <si>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</si>
  <si>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</si>
  <si>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</si>
  <si>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</si>
  <si>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</si>
  <si>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</si>
  <si>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</si>
  <si>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</si>
  <si>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</si>
  <si>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</si>
  <si>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</si>
  <si>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</si>
  <si>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</si>
  <si>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</si>
  <si>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</si>
  <si>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</si>
  <si>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</si>
  <si>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</si>
  <si>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</si>
  <si>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</si>
  <si>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</si>
  <si>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</si>
  <si>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</si>
  <si>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</si>
  <si>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</si>
  <si>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</si>
  <si>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</si>
  <si>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</si>
  <si>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</si>
  <si>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</si>
  <si>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</si>
  <si>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</si>
  <si>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</si>
  <si>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</si>
  <si>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</si>
  <si>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</si>
  <si>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</si>
  <si>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</si>
  <si>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</si>
  <si>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</si>
  <si>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</si>
  <si>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</si>
  <si>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</si>
  <si>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</si>
  <si>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</si>
  <si>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</si>
  <si>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</si>
  <si>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</si>
  <si>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</si>
  <si>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</si>
  <si>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</si>
  <si>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</si>
  <si>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</si>
  <si>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</si>
  <si>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</si>
  <si>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</si>
  <si>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</si>
  <si>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</si>
  <si>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</si>
  <si>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</si>
  <si>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</si>
  <si>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</si>
  <si>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</si>
  <si>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</si>
  <si>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</si>
  <si>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</si>
  <si>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</si>
  <si>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</si>
  <si>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</si>
  <si>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</si>
  <si>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</si>
  <si>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</si>
  <si>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</si>
  <si>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</si>
  <si>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</si>
  <si>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</si>
  <si>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</si>
  <si>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</si>
  <si>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</si>
  <si>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</si>
  <si>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</si>
  <si>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</si>
  <si>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</si>
  <si>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</si>
  <si>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</si>
  <si>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</si>
  <si>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</si>
  <si>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</si>
  <si>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</si>
  <si>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</si>
  <si>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</si>
  <si>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</si>
  <si>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</si>
  <si>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</si>
  <si>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</si>
  <si>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</si>
  <si>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</si>
  <si>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</si>
  <si>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</si>
  <si>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</si>
  <si>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</si>
  <si>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</si>
  <si>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</si>
  <si>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</si>
  <si>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</si>
  <si>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</si>
  <si>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</si>
  <si>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</si>
  <si>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</si>
  <si>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</si>
  <si>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</si>
  <si>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</si>
  <si>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</si>
  <si>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</si>
  <si>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</si>
  <si>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</si>
  <si>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</si>
  <si>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</si>
  <si>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</si>
  <si>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</si>
  <si>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</si>
  <si>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</si>
  <si>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</si>
  <si>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</si>
  <si>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</si>
  <si>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</si>
  <si>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</si>
  <si>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</si>
  <si>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</si>
  <si>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</si>
  <si>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</si>
  <si>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</si>
  <si>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</si>
  <si>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</si>
  <si>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</si>
  <si>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</si>
  <si>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</si>
  <si>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</si>
  <si>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</si>
  <si>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</si>
  <si>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</si>
  <si>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</si>
  <si>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</si>
  <si>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</si>
  <si>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</si>
  <si>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</si>
  <si>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</si>
  <si>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</si>
  <si>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</si>
  <si>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</si>
  <si>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</si>
  <si>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</si>
  <si>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</si>
  <si>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</si>
  <si>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</si>
  <si>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</si>
  <si>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</si>
  <si>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</si>
  <si>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</si>
  <si>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</si>
  <si>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</si>
  <si>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</si>
  <si>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</si>
  <si>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</si>
  <si>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</si>
  <si>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</si>
  <si>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</si>
  <si>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</si>
  <si>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</si>
  <si>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</si>
  <si>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</si>
  <si>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</si>
  <si>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</si>
  <si>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</si>
  <si>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</si>
  <si>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</si>
  <si>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</si>
  <si>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</si>
  <si>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</si>
  <si>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</si>
  <si>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</si>
  <si>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</si>
  <si>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</si>
  <si>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</si>
  <si>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</si>
  <si>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</si>
  <si>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</si>
  <si>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</si>
  <si>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</si>
  <si>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</si>
  <si>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</si>
  <si>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</si>
  <si>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</si>
  <si>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</si>
  <si>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</si>
  <si>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</si>
  <si>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</si>
  <si>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</si>
  <si>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</si>
  <si>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</si>
  <si>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</si>
  <si>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</si>
  <si>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</si>
  <si>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</si>
  <si>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</si>
  <si>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</si>
  <si>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</si>
  <si>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</si>
  <si>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</si>
  <si>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</si>
  <si>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</si>
  <si>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</si>
  <si>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</si>
  <si>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</si>
  <si>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</si>
  <si>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</si>
  <si>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</si>
  <si>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</si>
  <si>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</si>
  <si>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</si>
  <si>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</si>
  <si>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</si>
  <si>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</si>
  <si>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</si>
  <si>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</si>
  <si>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</si>
  <si>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</si>
  <si>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</si>
  <si>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</si>
  <si>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</si>
  <si>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</si>
  <si>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</si>
  <si>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</si>
  <si>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</si>
  <si>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</si>
  <si>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</si>
  <si>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</si>
  <si>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</si>
  <si>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</si>
  <si>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</si>
  <si>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</si>
  <si>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</si>
  <si>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</si>
  <si>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</si>
  <si>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</si>
  <si>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</si>
  <si>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</si>
  <si>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</si>
  <si>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</si>
  <si>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</si>
  <si>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</si>
  <si>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</si>
  <si>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</si>
  <si>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</si>
  <si>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</si>
  <si>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</si>
  <si>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</si>
  <si>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</si>
  <si>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</si>
  <si>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</si>
  <si>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</si>
  <si>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</si>
  <si>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</si>
  <si>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</si>
  <si>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</si>
  <si>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</si>
  <si>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</si>
  <si>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</si>
  <si>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</si>
  <si>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</si>
  <si>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</si>
  <si>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</si>
  <si>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</si>
  <si>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</si>
  <si>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</si>
  <si>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</si>
  <si>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</si>
  <si>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</si>
  <si>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</si>
  <si>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</si>
  <si>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</si>
  <si>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</si>
  <si>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</si>
  <si>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</si>
  <si>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</si>
  <si>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</si>
  <si>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</si>
  <si>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</si>
  <si>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</si>
  <si>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</si>
  <si>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</si>
  <si>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</si>
  <si>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</si>
  <si>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</si>
  <si>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</si>
  <si>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</si>
  <si>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</si>
  <si>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</si>
  <si>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</si>
  <si>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</si>
  <si>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</si>
  <si>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</si>
  <si>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</si>
  <si>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</si>
  <si>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</si>
  <si>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</si>
  <si>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</si>
  <si>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</si>
  <si>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</si>
  <si>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</si>
  <si>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</si>
  <si>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</si>
  <si>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</si>
  <si>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</si>
  <si>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</si>
  <si>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</si>
  <si>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</si>
  <si>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</si>
  <si>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</si>
  <si>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</si>
  <si>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</si>
  <si>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</si>
  <si>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</si>
  <si>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</si>
  <si>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</si>
  <si>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</si>
  <si>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</si>
  <si>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</si>
  <si>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</si>
  <si>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</si>
  <si>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</si>
  <si>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</si>
  <si>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</si>
  <si>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</si>
  <si>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</si>
  <si>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</si>
  <si>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</si>
  <si>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</si>
  <si>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</si>
  <si>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</si>
  <si>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</si>
  <si>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</si>
  <si>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</si>
  <si>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</si>
  <si>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</si>
  <si>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</si>
  <si>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</si>
  <si>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</si>
  <si>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</si>
  <si>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</si>
  <si>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</si>
  <si>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</si>
  <si>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</si>
  <si>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</si>
  <si>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</si>
  <si>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</si>
  <si>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</si>
  <si>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</si>
  <si>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</si>
  <si>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</si>
  <si>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</si>
  <si>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</si>
  <si>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</si>
  <si>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</si>
  <si>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</si>
  <si>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</si>
  <si>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</si>
  <si>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</si>
  <si>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</si>
  <si>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</si>
  <si>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</si>
  <si>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</si>
  <si>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</si>
  <si>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</si>
  <si>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</si>
  <si>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</si>
  <si>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</si>
  <si>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</si>
  <si>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</si>
  <si>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</si>
  <si>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</si>
  <si>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</si>
  <si>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</si>
  <si>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</si>
  <si>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</si>
  <si>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</si>
  <si>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</si>
  <si>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</si>
  <si>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</si>
  <si>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</si>
  <si>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</si>
  <si>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</si>
  <si>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</si>
  <si>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</si>
  <si>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</si>
  <si>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</si>
  <si>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</si>
  <si>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</si>
  <si>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</si>
  <si>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</si>
  <si>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</si>
  <si>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</si>
  <si>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</si>
  <si>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</si>
  <si>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</si>
  <si>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</si>
  <si>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</si>
  <si>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</si>
  <si>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</si>
  <si>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</si>
  <si>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</si>
  <si>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</si>
  <si>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</si>
  <si>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</si>
  <si>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</si>
  <si>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</si>
  <si>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</si>
  <si>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</si>
  <si>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</si>
  <si>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</si>
  <si>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</si>
  <si>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</si>
  <si>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</si>
  <si>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</si>
  <si>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</si>
  <si>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</si>
  <si>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</si>
  <si>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</si>
  <si>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</si>
  <si>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</si>
  <si>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</si>
  <si>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</si>
  <si>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</si>
  <si>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</si>
  <si>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</si>
  <si>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</si>
  <si>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</si>
  <si>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</si>
  <si>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</si>
  <si>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</si>
  <si>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</si>
  <si>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</si>
  <si>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</si>
  <si>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</si>
  <si>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</si>
  <si>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</si>
  <si>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</si>
  <si>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</si>
  <si>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</si>
  <si>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</si>
  <si>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</si>
  <si>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</si>
  <si>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</si>
  <si>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</si>
  <si>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</si>
  <si>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</si>
  <si>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</si>
  <si>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</si>
  <si>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</si>
  <si>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</si>
  <si>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</si>
  <si>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</si>
  <si>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</si>
  <si>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</si>
  <si>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</si>
  <si>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</si>
  <si>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</si>
  <si>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</si>
  <si>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</si>
  <si>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</si>
  <si>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</si>
  <si>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</si>
  <si>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</si>
  <si>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</si>
  <si>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</si>
  <si>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</si>
  <si>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</si>
  <si>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</si>
  <si>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</si>
  <si>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</si>
  <si>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</si>
  <si>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</si>
  <si>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</si>
  <si>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</si>
  <si>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</si>
  <si>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</si>
  <si>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</si>
  <si>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</si>
  <si>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</si>
  <si>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</si>
  <si>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</si>
  <si>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</si>
  <si>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</si>
  <si>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</si>
  <si>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</si>
  <si>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</si>
  <si>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</si>
  <si>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</si>
  <si>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</si>
  <si>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</si>
  <si>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</si>
  <si>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</si>
  <si>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</si>
  <si>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</si>
  <si>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</si>
  <si>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</si>
  <si>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</si>
  <si>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</si>
  <si>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</si>
  <si>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</si>
  <si>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</si>
  <si>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</si>
  <si>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</si>
  <si>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</si>
  <si>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</si>
  <si>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</si>
  <si>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</si>
  <si>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</si>
  <si>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</si>
  <si>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</si>
  <si>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</si>
  <si>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</si>
  <si>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</si>
  <si>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</si>
  <si>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</si>
  <si>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</si>
  <si>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</si>
  <si>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</si>
  <si>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</si>
  <si>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</si>
  <si>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</si>
  <si>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</si>
  <si>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</si>
  <si>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</si>
  <si>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</si>
  <si>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</si>
  <si>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</si>
  <si>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</si>
  <si>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</si>
  <si>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</si>
  <si>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</si>
  <si>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</si>
  <si>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</si>
  <si>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</si>
  <si>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</si>
  <si>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</si>
  <si>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</si>
  <si>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</si>
  <si>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</si>
  <si>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</si>
  <si>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</si>
  <si>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</si>
  <si>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</si>
  <si>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</si>
  <si>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</si>
  <si>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</si>
  <si>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</si>
  <si>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</si>
  <si>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</si>
  <si>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</si>
  <si>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</si>
  <si>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</si>
  <si>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</si>
  <si>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</si>
  <si>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</si>
  <si>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</si>
  <si>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</si>
  <si>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</si>
  <si>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</si>
  <si>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</si>
  <si>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</si>
  <si>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</si>
  <si>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</si>
  <si>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</si>
  <si>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</si>
  <si>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</si>
  <si>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</si>
  <si>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</si>
  <si>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</si>
  <si>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</si>
  <si>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</si>
  <si>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</si>
  <si>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</si>
  <si>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</si>
  <si>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</si>
  <si>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</si>
  <si>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</si>
  <si>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</si>
  <si>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</si>
  <si>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</si>
  <si>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</si>
  <si>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</si>
  <si>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</si>
  <si>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</si>
  <si>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</si>
  <si>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</si>
  <si>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</si>
  <si>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</si>
  <si>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</si>
  <si>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</si>
  <si>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</si>
  <si>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</si>
  <si>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</si>
  <si>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</si>
  <si>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</si>
  <si>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</si>
  <si>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</si>
  <si>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</si>
  <si>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</si>
  <si>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</si>
  <si>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</si>
  <si>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</si>
  <si>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</si>
  <si>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</si>
  <si>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</si>
  <si>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</si>
  <si>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</si>
  <si>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</si>
  <si>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</si>
  <si>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</si>
  <si>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</si>
  <si>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</si>
  <si>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</si>
  <si>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</si>
  <si>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</si>
  <si>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</si>
  <si>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</si>
  <si>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</si>
  <si>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</si>
  <si>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</si>
  <si>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</si>
  <si>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</si>
  <si>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</si>
  <si>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</si>
  <si>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</si>
  <si>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</si>
  <si>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</si>
  <si>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</si>
  <si>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</si>
  <si>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</si>
  <si>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</si>
  <si>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</si>
  <si>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</si>
  <si>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</si>
  <si>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</si>
  <si>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</si>
  <si>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</si>
  <si>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</si>
  <si>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</si>
  <si>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</si>
  <si>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</si>
  <si>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</si>
  <si>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</si>
  <si>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</si>
  <si>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</si>
  <si>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</si>
  <si>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</si>
  <si>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</si>
  <si>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</si>
  <si>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</si>
  <si>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</si>
  <si>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</si>
  <si>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</si>
  <si>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</si>
  <si>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</si>
  <si>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</si>
  <si>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</si>
  <si>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</si>
  <si>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</si>
  <si>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</si>
  <si>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</si>
  <si>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</si>
  <si>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</si>
  <si>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</si>
  <si>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</si>
  <si>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</si>
  <si>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</si>
  <si>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</si>
  <si>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</si>
  <si>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</si>
  <si>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</si>
  <si>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</si>
  <si>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</si>
  <si>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</si>
  <si>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</si>
  <si>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</si>
  <si>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</si>
  <si>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</si>
  <si>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</si>
  <si>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</si>
  <si>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</si>
  <si>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</si>
  <si>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</si>
  <si>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</si>
  <si>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</si>
  <si>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</si>
  <si>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</si>
  <si>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</si>
  <si>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</si>
  <si>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</si>
  <si>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</si>
  <si>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</si>
  <si>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</si>
  <si>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</si>
  <si>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</si>
  <si>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</si>
  <si>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</si>
  <si>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</si>
  <si>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</si>
  <si>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</si>
  <si>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</si>
  <si>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</si>
  <si>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</si>
  <si>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</si>
  <si>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</si>
  <si>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</si>
  <si>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</si>
  <si>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</si>
  <si>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</si>
  <si>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</si>
  <si>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</si>
  <si>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</si>
  <si>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</si>
  <si>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</si>
  <si>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</si>
  <si>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</si>
  <si>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</si>
  <si>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</si>
  <si>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</si>
  <si>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</si>
  <si>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</si>
  <si>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</si>
  <si>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</si>
  <si>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</si>
  <si>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</si>
  <si>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</si>
  <si>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</si>
  <si>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</si>
  <si>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</si>
  <si>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</si>
  <si>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</si>
  <si>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</si>
  <si>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</si>
  <si>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</si>
  <si>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</si>
  <si>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</si>
  <si>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</si>
  <si>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</si>
  <si>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</si>
  <si>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</si>
  <si>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</si>
  <si>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</si>
  <si>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</si>
  <si>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</si>
  <si>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</si>
  <si>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</si>
  <si>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</si>
  <si>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</si>
  <si>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</si>
  <si>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</si>
  <si>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</si>
  <si>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</si>
  <si>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</si>
  <si>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</si>
  <si>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</si>
  <si>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</si>
  <si>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</si>
  <si>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</si>
  <si>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</si>
  <si>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</si>
  <si>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</si>
  <si>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</si>
  <si>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</si>
  <si>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</si>
  <si>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</si>
  <si>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</si>
  <si>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</si>
  <si>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</si>
  <si>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</si>
  <si>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</si>
  <si>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</si>
  <si>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</si>
  <si>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</si>
  <si>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</si>
  <si>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</si>
  <si>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</si>
  <si>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</si>
  <si>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</si>
  <si>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</si>
  <si>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</si>
  <si>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</si>
  <si>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</si>
  <si>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</si>
  <si>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</si>
  <si>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</si>
  <si>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</si>
  <si>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</si>
  <si>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</si>
  <si>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</si>
  <si>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</si>
  <si>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</si>
  <si>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</si>
  <si>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</si>
  <si>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</si>
  <si>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</si>
  <si>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</si>
  <si>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</si>
  <si>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</si>
  <si>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</si>
  <si>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</si>
  <si>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</si>
  <si>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</si>
  <si>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</si>
  <si>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</si>
  <si>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</si>
  <si>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</si>
  <si>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</si>
  <si>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</si>
  <si>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</si>
  <si>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</si>
  <si>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</si>
  <si>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</si>
  <si>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</si>
  <si>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</si>
  <si>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</si>
  <si>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</si>
  <si>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</si>
  <si>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</si>
  <si>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</si>
  <si>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</si>
  <si>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</si>
  <si>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</si>
  <si>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</si>
  <si>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</si>
  <si>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</si>
  <si>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</si>
  <si>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</si>
  <si>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</si>
  <si>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</si>
  <si>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</si>
  <si>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</si>
  <si>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</si>
  <si>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</si>
  <si>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</si>
  <si>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</si>
  <si>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</si>
  <si>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</si>
  <si>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</si>
  <si>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</si>
  <si>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</si>
  <si>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</si>
  <si>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</si>
  <si>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</si>
  <si>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</si>
  <si>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</si>
  <si>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</si>
  <si>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</si>
  <si>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</si>
  <si>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</si>
  <si>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</si>
  <si>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</si>
  <si>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</si>
  <si>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</si>
  <si>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</si>
  <si>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</si>
  <si>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</si>
  <si>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</si>
  <si>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</si>
  <si>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</si>
  <si>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</si>
  <si>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</si>
  <si>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</si>
  <si>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</si>
  <si>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</si>
  <si>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</si>
  <si>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</si>
  <si>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</si>
  <si>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</si>
  <si>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</si>
  <si>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</si>
  <si>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</si>
  <si>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</si>
  <si>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</si>
  <si>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</si>
  <si>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</si>
  <si>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</si>
  <si>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</si>
  <si>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</si>
  <si>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</si>
  <si>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</si>
  <si>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</si>
  <si>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</si>
  <si>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</si>
  <si>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</si>
  <si>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</si>
  <si>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</si>
  <si>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</si>
  <si>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</si>
  <si>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</si>
  <si>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</si>
  <si>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</si>
  <si>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</si>
  <si>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</si>
  <si>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</si>
  <si>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</si>
  <si>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</si>
  <si>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</si>
  <si>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</si>
  <si>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</si>
  <si>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</si>
  <si>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</si>
  <si>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</si>
  <si>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</si>
  <si>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</si>
  <si>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</si>
  <si>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</si>
  <si>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</si>
  <si>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</si>
  <si>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</si>
  <si>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</si>
  <si>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</si>
  <si>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</si>
  <si>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</si>
  <si>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</si>
  <si>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</si>
  <si>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</si>
  <si>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</si>
  <si>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</si>
  <si>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</si>
  <si>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</si>
  <si>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</si>
  <si>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</si>
  <si>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</si>
  <si>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</si>
  <si>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</si>
  <si>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</si>
  <si>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</si>
  <si>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</si>
  <si>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</si>
  <si>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</si>
  <si>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</si>
  <si>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</si>
  <si>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</si>
  <si>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</si>
  <si>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</si>
  <si>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</si>
  <si>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</si>
  <si>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</si>
  <si>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</si>
  <si>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</si>
  <si>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</si>
  <si>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</si>
  <si>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</si>
  <si>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</si>
  <si>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</si>
  <si>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</si>
  <si>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</si>
  <si>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</si>
  <si>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</si>
  <si>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</si>
  <si>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</si>
  <si>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</si>
  <si>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</si>
  <si>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</si>
  <si>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</si>
  <si>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</si>
  <si>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</si>
  <si>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</si>
  <si>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</si>
  <si>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</si>
  <si>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</si>
  <si>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</si>
  <si>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</si>
  <si>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</si>
  <si>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</si>
  <si>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</si>
  <si>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</si>
  <si>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</si>
  <si>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</si>
  <si>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</si>
  <si>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</si>
  <si>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</si>
  <si>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</si>
  <si>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</si>
  <si>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</si>
  <si>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</si>
  <si>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</si>
  <si>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</si>
  <si>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</si>
  <si>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</si>
  <si>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</si>
  <si>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</si>
  <si>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</si>
  <si>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</si>
  <si>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</si>
  <si>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</si>
  <si>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</si>
  <si>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</si>
  <si>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</si>
  <si>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</si>
  <si>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</si>
  <si>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</si>
  <si>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</si>
  <si>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</si>
  <si>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</si>
  <si>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</si>
  <si>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</si>
  <si>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</si>
  <si>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</si>
  <si>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</si>
  <si>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</si>
  <si>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</si>
  <si>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</si>
  <si>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</si>
  <si>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</si>
  <si>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</si>
  <si>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</si>
  <si>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</si>
  <si>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</si>
  <si>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</si>
  <si>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</si>
  <si>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</si>
  <si>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</si>
  <si>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</si>
  <si>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</si>
  <si>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</si>
  <si>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</si>
  <si>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</si>
  <si>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</si>
  <si>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</si>
  <si>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</si>
  <si>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</si>
  <si>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</si>
  <si>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</si>
  <si>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</si>
  <si>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</si>
  <si>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</si>
  <si>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</si>
  <si>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</si>
  <si>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</si>
  <si>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</si>
  <si>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</si>
  <si>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</si>
  <si>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</si>
  <si>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</si>
  <si>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</si>
  <si>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</si>
  <si>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</si>
  <si>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</si>
  <si>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</si>
  <si>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</si>
  <si>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</si>
  <si>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</si>
  <si>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</si>
  <si>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</si>
  <si>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</si>
  <si>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</si>
  <si>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</si>
  <si>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</si>
  <si>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</si>
  <si>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</si>
  <si>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</si>
  <si>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</si>
  <si>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</si>
  <si>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</si>
  <si>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</si>
  <si>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</si>
  <si>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</si>
  <si>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</si>
  <si>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</si>
  <si>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</si>
  <si>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</si>
  <si>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</si>
  <si>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</si>
  <si>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</si>
  <si>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</si>
  <si>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</si>
  <si>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</si>
  <si>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</si>
  <si>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</si>
  <si>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</si>
  <si>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</si>
  <si>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</si>
  <si>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</si>
  <si>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</si>
  <si>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</si>
  <si>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</si>
  <si>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</si>
  <si>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</si>
  <si>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</si>
  <si>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</si>
  <si>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</si>
  <si>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</si>
  <si>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</si>
  <si>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</si>
  <si>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</si>
  <si>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</si>
  <si>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</si>
  <si>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</si>
  <si>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</si>
  <si>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</si>
  <si>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</si>
  <si>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</si>
  <si>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</si>
  <si>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</si>
  <si>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</si>
  <si>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</si>
  <si>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</si>
  <si>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</si>
  <si>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</si>
  <si>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</si>
  <si>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</si>
  <si>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</si>
  <si>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</si>
  <si>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</si>
  <si>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</si>
  <si>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</si>
  <si>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</si>
  <si>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</si>
  <si>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</si>
  <si>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</si>
  <si>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</si>
  <si>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</si>
  <si>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</si>
  <si>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</si>
  <si>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</si>
  <si>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</si>
  <si>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</si>
  <si>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</si>
  <si>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</si>
  <si>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</si>
  <si>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</si>
  <si>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</si>
  <si>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</si>
  <si>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</si>
  <si>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</si>
  <si>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</si>
  <si>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</si>
  <si>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</si>
  <si>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</si>
  <si>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</si>
  <si>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</si>
  <si>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</si>
  <si>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</si>
  <si>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</si>
  <si>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</si>
  <si>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</si>
  <si>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</si>
  <si>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</si>
  <si>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</si>
  <si>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</si>
  <si>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</si>
  <si>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</si>
  <si>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</si>
  <si>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</si>
  <si>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</si>
  <si>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</si>
  <si>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</si>
  <si>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</si>
  <si>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</si>
  <si>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</si>
  <si>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</si>
  <si>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</si>
  <si>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</si>
  <si>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</si>
  <si>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</si>
  <si>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</si>
  <si>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</si>
  <si>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</si>
  <si>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</si>
  <si>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</si>
  <si>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</si>
  <si>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</si>
  <si>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</si>
  <si>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</si>
  <si>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</si>
  <si>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</si>
  <si>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</si>
  <si>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</si>
  <si>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</si>
  <si>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</si>
  <si>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</si>
  <si>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</si>
  <si>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</si>
  <si>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</si>
  <si>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</si>
  <si>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</si>
  <si>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</si>
  <si>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</si>
  <si>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</si>
  <si>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</si>
  <si>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</si>
  <si>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</si>
  <si>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</si>
  <si>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</si>
  <si>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</si>
  <si>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</si>
  <si>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</si>
  <si>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</si>
  <si>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</si>
  <si>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</si>
  <si>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</si>
  <si>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</si>
  <si>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</si>
  <si>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</si>
  <si>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</si>
  <si>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</si>
  <si>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</si>
  <si>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</si>
  <si>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</si>
  <si>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</si>
  <si>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</si>
  <si>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</si>
  <si>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</si>
  <si>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</si>
  <si>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</si>
  <si>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</si>
  <si>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</si>
  <si>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</si>
  <si>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</si>
  <si>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</si>
  <si>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</si>
  <si>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</si>
  <si>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</si>
  <si>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</si>
  <si>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</si>
  <si>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</si>
  <si>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</si>
  <si>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</si>
  <si>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</si>
  <si>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</si>
  <si>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</si>
  <si>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</si>
  <si>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</si>
  <si>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</si>
  <si>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</si>
  <si>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</si>
  <si>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</si>
  <si>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</si>
  <si>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</si>
  <si>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</si>
  <si>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</si>
  <si>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</si>
  <si>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</si>
  <si>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</si>
  <si>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</si>
  <si>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</si>
  <si>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</si>
  <si>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</si>
  <si>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</si>
  <si>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</si>
  <si>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</si>
  <si>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</si>
  <si>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</si>
  <si>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</si>
  <si>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</si>
  <si>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</si>
  <si>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</si>
  <si>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</si>
  <si>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</si>
  <si>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</si>
  <si>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</si>
  <si>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</si>
  <si>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</si>
  <si>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</si>
  <si>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</si>
  <si>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</si>
  <si>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</si>
  <si>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</si>
  <si>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</si>
  <si>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</si>
  <si>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</si>
  <si>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</si>
  <si>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</si>
  <si>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</si>
  <si>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</si>
  <si>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</si>
  <si>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</si>
  <si>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</si>
  <si>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</si>
  <si>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</si>
  <si>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</si>
  <si>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</si>
  <si>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</si>
  <si>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</si>
  <si>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</si>
  <si>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</si>
  <si>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</si>
  <si>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</si>
  <si>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</si>
  <si>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</si>
  <si>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</si>
  <si>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</si>
  <si>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</si>
  <si>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</si>
  <si>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</si>
  <si>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</si>
  <si>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</si>
  <si>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</si>
  <si>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</si>
  <si>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</si>
  <si>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</si>
  <si>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</si>
  <si>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</si>
  <si>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</si>
  <si>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</si>
  <si>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</si>
  <si>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</si>
  <si>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</si>
  <si>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</si>
  <si>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</si>
  <si>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</si>
  <si>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</si>
  <si>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</si>
  <si>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</si>
  <si>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</si>
  <si>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</si>
  <si>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</si>
  <si>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</si>
  <si>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</si>
  <si>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</si>
  <si>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</si>
  <si>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</si>
  <si>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</si>
  <si>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</si>
  <si>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</si>
  <si>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</si>
  <si>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</si>
  <si>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</si>
  <si>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</si>
  <si>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</si>
  <si>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</si>
  <si>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</si>
  <si>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</si>
  <si>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</si>
  <si>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</si>
  <si>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</si>
  <si>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</si>
  <si>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</si>
  <si>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</si>
  <si>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</si>
  <si>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</si>
  <si>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</si>
  <si>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</si>
  <si>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</si>
  <si>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</si>
  <si>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</si>
  <si>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</si>
  <si>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</si>
  <si>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</si>
  <si>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</si>
  <si>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</si>
  <si>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</si>
  <si>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</si>
  <si>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</si>
  <si>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</si>
  <si>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</si>
  <si>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</si>
  <si>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</si>
  <si>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</si>
  <si>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</si>
  <si>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</si>
  <si>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</si>
  <si>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</si>
  <si>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</si>
  <si>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</si>
  <si>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</si>
  <si>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</si>
  <si>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</si>
  <si>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</si>
  <si>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</si>
  <si>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</si>
  <si>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</si>
  <si>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</si>
  <si>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</si>
  <si>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</si>
  <si>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</si>
  <si>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</si>
  <si>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</si>
  <si>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</si>
  <si>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</si>
  <si>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</si>
  <si>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</si>
  <si>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</si>
  <si>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</si>
  <si>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</si>
  <si>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</si>
  <si>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</si>
  <si>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</si>
  <si>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</si>
  <si>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</si>
  <si>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</si>
  <si>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</si>
  <si>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</si>
  <si>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</si>
  <si>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</si>
  <si>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</si>
  <si>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</si>
  <si>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</si>
  <si>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</si>
  <si>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</si>
  <si>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</si>
  <si>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</si>
  <si>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</si>
  <si>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</si>
  <si>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</si>
  <si>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</si>
  <si>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</si>
  <si>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</si>
  <si>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</si>
  <si>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</si>
  <si>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</si>
  <si>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</si>
  <si>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</si>
  <si>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</si>
  <si>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</si>
  <si>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</si>
  <si>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</si>
  <si>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</si>
  <si>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</si>
  <si>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</si>
  <si>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</si>
  <si>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</si>
  <si>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</si>
  <si>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</si>
  <si>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</si>
  <si>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</si>
  <si>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</si>
  <si>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</si>
  <si>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</si>
  <si>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</si>
  <si>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</si>
  <si>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</si>
  <si>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</si>
  <si>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</si>
  <si>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</si>
  <si>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</si>
  <si>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</si>
  <si>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</si>
  <si>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</si>
  <si>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</si>
  <si>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</si>
  <si>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</si>
  <si>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</si>
  <si>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</si>
  <si>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</si>
  <si>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</si>
  <si>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</si>
  <si>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</si>
  <si>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</si>
  <si>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</si>
  <si>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</si>
  <si>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</si>
  <si>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</si>
  <si>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</si>
  <si>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</si>
  <si>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</si>
  <si>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</si>
  <si>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</si>
  <si>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</si>
  <si>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</si>
  <si>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</si>
  <si>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</si>
  <si>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</si>
  <si>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</si>
  <si>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</si>
  <si>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</si>
  <si>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</si>
  <si>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</si>
  <si>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</si>
  <si>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</si>
  <si>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</si>
  <si>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</si>
  <si>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</si>
  <si>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</si>
  <si>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</si>
  <si>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</si>
  <si>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</si>
  <si>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</si>
  <si>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</si>
  <si>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</si>
  <si>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</si>
  <si>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</si>
  <si>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</si>
  <si>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</si>
  <si>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</si>
  <si>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</si>
  <si>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</si>
  <si>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</si>
  <si>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</si>
  <si>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</si>
  <si>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</si>
  <si>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</si>
  <si>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</si>
  <si>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</si>
  <si>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</si>
  <si>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</si>
  <si>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</si>
  <si>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</si>
  <si>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</si>
  <si>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</si>
  <si>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</si>
  <si>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</si>
  <si>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</si>
  <si>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</si>
  <si>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</si>
  <si>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</si>
  <si>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</si>
  <si>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</si>
  <si>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</si>
  <si>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</si>
  <si>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</si>
  <si>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</si>
  <si>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</si>
  <si>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</si>
  <si>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</si>
  <si>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</si>
  <si>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</si>
  <si>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</si>
  <si>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</si>
  <si>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</si>
  <si>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</si>
  <si>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</si>
  <si>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</si>
  <si>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</si>
  <si>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</si>
  <si>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</si>
  <si>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</si>
  <si>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</si>
  <si>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</si>
  <si>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</si>
  <si>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</si>
  <si>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</si>
  <si>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</si>
  <si>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</si>
  <si>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</si>
  <si>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</si>
  <si>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</si>
  <si>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</si>
  <si>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</si>
  <si>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</si>
  <si>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</si>
  <si>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</si>
  <si>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</si>
  <si>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</si>
  <si>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</si>
  <si>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</si>
  <si>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</si>
  <si>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</si>
  <si>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</si>
  <si>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</si>
  <si>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</si>
  <si>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</si>
  <si>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</si>
  <si>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</si>
  <si>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</si>
  <si>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</si>
  <si>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</si>
  <si>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</si>
  <si>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</si>
  <si>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</si>
  <si>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</si>
  <si>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</si>
  <si>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</si>
  <si>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</si>
  <si>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</si>
  <si>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</si>
  <si>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</si>
  <si>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</si>
  <si>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</si>
  <si>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</si>
  <si>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</si>
  <si>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</si>
  <si>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</si>
  <si>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</si>
  <si>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</si>
  <si>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</si>
  <si>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</si>
  <si>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</si>
  <si>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</si>
  <si>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</si>
  <si>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</si>
  <si>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</si>
  <si>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</si>
  <si>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</si>
  <si>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</si>
  <si>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</si>
  <si>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</si>
  <si>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</si>
  <si>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</si>
  <si>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</si>
  <si>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</si>
  <si>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</si>
  <si>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</si>
  <si>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</si>
  <si>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</si>
  <si>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</si>
  <si>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</si>
  <si>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</si>
  <si>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</si>
  <si>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</si>
  <si>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</si>
  <si>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</si>
  <si>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</si>
  <si>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</si>
  <si>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</si>
  <si>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</si>
  <si>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</si>
  <si>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</si>
  <si>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</si>
  <si>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</si>
  <si>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</si>
  <si>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</si>
  <si>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</si>
  <si>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</si>
  <si>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</si>
  <si>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</si>
  <si>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</si>
  <si>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</si>
  <si>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</si>
  <si>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</si>
  <si>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</si>
  <si>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</si>
  <si>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</si>
  <si>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</si>
  <si>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</si>
  <si>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</si>
  <si>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</si>
  <si>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</si>
  <si>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</si>
  <si>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</si>
  <si>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</si>
  <si>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</si>
  <si>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</si>
  <si>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</si>
  <si>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</si>
  <si>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</si>
  <si>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</si>
  <si>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</si>
  <si>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</si>
  <si>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</si>
  <si>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</si>
  <si>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</si>
  <si>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</si>
  <si>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</si>
  <si>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</si>
  <si>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</si>
  <si>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</si>
  <si>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</si>
  <si>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</si>
  <si>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</si>
  <si>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</si>
  <si>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</si>
  <si>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</si>
  <si>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</si>
  <si>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</si>
  <si>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</si>
  <si>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</si>
  <si>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</si>
  <si>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</si>
  <si>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</si>
  <si>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</si>
  <si>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</si>
  <si>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</si>
  <si>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</si>
  <si>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</si>
  <si>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</si>
  <si>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</si>
  <si>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</si>
  <si>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</si>
  <si>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</si>
  <si>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</si>
  <si>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</si>
  <si>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</si>
  <si>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</si>
  <si>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</si>
  <si>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</si>
  <si>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</si>
  <si>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</si>
  <si>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</si>
  <si>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</si>
  <si>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</si>
  <si>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</si>
  <si>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</si>
  <si>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</si>
  <si>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</si>
  <si>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</si>
  <si>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</si>
  <si>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</si>
  <si>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</si>
  <si>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</si>
  <si>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</si>
  <si>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</si>
  <si>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</si>
  <si>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</si>
  <si>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</si>
  <si>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</si>
  <si>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</si>
  <si>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</si>
  <si>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</si>
  <si>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</si>
  <si>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</si>
  <si>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</si>
  <si>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</si>
  <si>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</si>
  <si>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</si>
  <si>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</si>
  <si>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</si>
  <si>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</si>
  <si>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</si>
  <si>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</si>
  <si>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</si>
  <si>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</si>
  <si>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</si>
  <si>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</si>
  <si>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</si>
  <si>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</si>
  <si>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</si>
  <si>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</si>
  <si>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</si>
  <si>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</si>
  <si>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</si>
  <si>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</si>
  <si>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</si>
  <si>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</si>
  <si>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</si>
  <si>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</si>
  <si>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</si>
  <si>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</si>
  <si>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</si>
  <si>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</si>
  <si>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</si>
  <si>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</si>
  <si>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</si>
  <si>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</si>
  <si>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</si>
  <si>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</si>
  <si>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</si>
  <si>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</si>
  <si>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</si>
  <si>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</si>
  <si>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</si>
  <si>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</si>
  <si>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</si>
  <si>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</si>
  <si>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</si>
  <si>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</si>
  <si>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</si>
  <si>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</si>
  <si>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</si>
  <si>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</si>
  <si>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</si>
  <si>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</si>
  <si>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</si>
  <si>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</si>
  <si>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</si>
  <si>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</si>
  <si>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</si>
  <si>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</si>
  <si>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</si>
  <si>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</si>
  <si>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</si>
  <si>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</si>
  <si>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</si>
  <si>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</si>
  <si>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</si>
  <si>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</si>
  <si>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</si>
  <si>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</si>
  <si>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</si>
  <si>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</si>
  <si>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</si>
  <si>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</si>
  <si>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</si>
  <si>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</si>
  <si>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</si>
  <si>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</si>
  <si>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</si>
  <si>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</si>
  <si>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</si>
  <si>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</si>
  <si>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</si>
  <si>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</si>
  <si>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</si>
  <si>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</si>
  <si>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</si>
  <si>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</si>
  <si>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</si>
  <si>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</si>
  <si>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</si>
  <si>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</si>
  <si>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</si>
  <si>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</si>
  <si>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</si>
  <si>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</si>
  <si>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</si>
  <si>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</si>
  <si>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</si>
  <si>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</si>
  <si>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</si>
  <si>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</si>
  <si>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</si>
  <si>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</si>
  <si>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</si>
  <si>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</si>
  <si>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</si>
  <si>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</si>
  <si>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</si>
  <si>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</si>
  <si>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</si>
  <si>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</si>
  <si>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</si>
  <si>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</si>
  <si>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</si>
  <si>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</si>
  <si>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</si>
  <si>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</si>
  <si>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</si>
  <si>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</si>
  <si>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</si>
  <si>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</si>
  <si>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</si>
  <si>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</si>
  <si>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</si>
  <si>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</si>
  <si>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</si>
  <si>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</si>
  <si>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</si>
  <si>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</si>
  <si>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</si>
  <si>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</si>
  <si>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</si>
  <si>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</si>
  <si>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</si>
  <si>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</si>
  <si>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</si>
  <si>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</si>
  <si>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</si>
  <si>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</si>
  <si>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</si>
  <si>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</si>
  <si>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</si>
  <si>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</si>
  <si>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</si>
  <si>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</si>
  <si>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</si>
  <si>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</si>
  <si>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</si>
  <si>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</si>
  <si>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</si>
  <si>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</si>
  <si>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</si>
  <si>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</si>
  <si>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</si>
  <si>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</si>
  <si>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</si>
  <si>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</si>
  <si>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</si>
  <si>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</si>
  <si>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</si>
  <si>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</si>
  <si>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</si>
  <si>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</si>
  <si>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</si>
  <si>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</si>
  <si>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</si>
  <si>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</si>
  <si>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</si>
  <si>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</si>
  <si>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</si>
  <si>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</si>
  <si>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</si>
  <si>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</si>
  <si>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</si>
  <si>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</si>
  <si>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</si>
  <si>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</si>
  <si>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</si>
  <si>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</si>
  <si>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</si>
  <si>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</si>
  <si>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</si>
  <si>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</si>
  <si>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</si>
  <si>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</si>
  <si>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</si>
  <si>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</si>
  <si>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</si>
  <si>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</si>
  <si>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</si>
  <si>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</si>
  <si>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</si>
  <si>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</si>
  <si>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</si>
  <si>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</si>
  <si>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</si>
  <si>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</si>
  <si>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</si>
  <si>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</si>
  <si>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</si>
  <si>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</si>
  <si>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</si>
  <si>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</si>
  <si>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</si>
  <si>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</si>
  <si>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</si>
  <si>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</si>
  <si>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</si>
  <si>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</si>
  <si>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</si>
  <si>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</si>
  <si>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</si>
  <si>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</si>
  <si>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</si>
  <si>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</si>
  <si>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</si>
  <si>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</si>
  <si>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</si>
  <si>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</si>
  <si>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</si>
  <si>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</si>
  <si>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</si>
  <si>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</si>
  <si>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</si>
  <si>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</si>
  <si>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</si>
  <si>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</si>
  <si>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</si>
  <si>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</si>
  <si>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</si>
  <si>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</si>
  <si>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</si>
  <si>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</si>
  <si>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</si>
  <si>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</si>
  <si>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</si>
  <si>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</si>
  <si>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</si>
  <si>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</si>
  <si>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</si>
  <si>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</si>
  <si>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</si>
  <si>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</si>
  <si>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</si>
  <si>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</si>
  <si>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</si>
  <si>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</si>
  <si>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</si>
  <si>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</si>
  <si>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</si>
  <si>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</si>
  <si>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</si>
  <si>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</si>
  <si>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</si>
  <si>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</si>
  <si>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</si>
  <si>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</si>
  <si>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</si>
  <si>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</si>
  <si>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</si>
  <si>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</si>
  <si>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</si>
  <si>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</si>
  <si>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</si>
  <si>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</si>
  <si>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</si>
  <si>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</si>
  <si>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</si>
  <si>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</si>
  <si>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</si>
  <si>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</si>
  <si>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</si>
  <si>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</si>
  <si>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</si>
  <si>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</si>
  <si>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</si>
  <si>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</si>
  <si>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</si>
  <si>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</si>
  <si>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</si>
  <si>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</si>
  <si>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</si>
  <si>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</si>
  <si>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</si>
  <si>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</si>
  <si>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</si>
  <si>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</si>
  <si>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</si>
  <si>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</si>
  <si>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</si>
  <si>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</si>
  <si>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</si>
  <si>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</si>
  <si>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</si>
  <si>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</si>
  <si>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</si>
  <si>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</si>
  <si>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</si>
  <si>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</si>
  <si>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</si>
  <si>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</si>
  <si>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</si>
  <si>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</si>
  <si>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</si>
  <si>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</si>
  <si>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</si>
  <si>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</si>
  <si>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</si>
  <si>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</si>
  <si>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</si>
  <si>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</si>
  <si>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</si>
  <si>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</si>
  <si>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</si>
  <si>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</si>
  <si>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</si>
  <si>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</si>
  <si>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</si>
  <si>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</si>
  <si>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</si>
  <si>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</si>
  <si>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</si>
  <si>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</si>
  <si>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</si>
  <si>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</si>
  <si>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</si>
  <si>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</si>
  <si>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</si>
  <si>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</si>
  <si>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</si>
  <si>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</si>
  <si>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</si>
  <si>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</si>
  <si>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</si>
  <si>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</si>
  <si>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</si>
  <si>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</si>
  <si>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</si>
  <si>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</si>
  <si>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</si>
  <si>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</si>
  <si>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</si>
  <si>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</si>
  <si>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</si>
  <si>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</si>
  <si>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</si>
  <si>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</si>
  <si>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</si>
  <si>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</si>
  <si>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</si>
  <si>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</si>
  <si>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</si>
  <si>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</si>
  <si>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</si>
  <si>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</si>
  <si>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</si>
  <si>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</si>
  <si>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</si>
  <si>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</si>
  <si>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</si>
  <si>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</si>
  <si>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</si>
  <si>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</si>
  <si>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</si>
  <si>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</si>
  <si>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</si>
  <si>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</si>
  <si>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</si>
  <si>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</si>
  <si>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</si>
  <si>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</si>
  <si>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</si>
  <si>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</si>
  <si>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</si>
  <si>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</si>
  <si>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</si>
  <si>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</si>
  <si>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</si>
  <si>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</si>
  <si>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</si>
  <si>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</si>
  <si>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</si>
  <si>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</si>
  <si>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</si>
  <si>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</si>
  <si>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</si>
  <si>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</si>
  <si>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</si>
  <si>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</si>
  <si>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</si>
  <si>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</si>
  <si>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</si>
  <si>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</si>
  <si>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</si>
  <si>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</si>
  <si>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</si>
  <si>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</si>
  <si>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</si>
  <si>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</si>
  <si>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</si>
  <si>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</si>
  <si>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</si>
  <si>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</si>
  <si>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</si>
  <si>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</si>
  <si>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</si>
  <si>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</si>
  <si>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</si>
  <si>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</si>
  <si>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</si>
  <si>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</si>
  <si>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</si>
  <si>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</si>
  <si>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</si>
  <si>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</si>
  <si>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</si>
  <si>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</si>
  <si>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</si>
  <si>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</si>
  <si>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</si>
  <si>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</si>
  <si>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</si>
  <si>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</si>
  <si>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</si>
  <si>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</si>
  <si>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</si>
  <si>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</si>
  <si>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</si>
  <si>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</si>
  <si>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</si>
  <si>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</si>
  <si>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</si>
  <si>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</si>
  <si>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</si>
  <si>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</si>
  <si>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</si>
  <si>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</si>
  <si>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</si>
  <si>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</si>
  <si>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</si>
  <si>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</si>
  <si>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</si>
  <si>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</si>
  <si>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</si>
  <si>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</si>
  <si>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</si>
  <si>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</si>
  <si>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</si>
  <si>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</si>
  <si>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</si>
  <si>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</si>
  <si>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</si>
  <si>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</si>
  <si>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</si>
  <si>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</si>
  <si>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</si>
  <si>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</si>
  <si>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</si>
  <si>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</si>
  <si>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</si>
  <si>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</si>
  <si>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</si>
  <si>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</si>
  <si>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</si>
  <si>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</si>
  <si>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</si>
  <si>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</si>
  <si>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</si>
  <si>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</si>
  <si>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</si>
  <si>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</si>
  <si>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</si>
  <si>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</si>
  <si>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</si>
  <si>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</si>
  <si>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</si>
  <si>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</si>
  <si>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</si>
  <si>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</si>
  <si>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</si>
  <si>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</si>
  <si>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</si>
  <si>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</si>
  <si>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</si>
  <si>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</si>
  <si>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</si>
  <si>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</si>
  <si>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</si>
  <si>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</si>
  <si>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</si>
  <si>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</si>
  <si>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</si>
  <si>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</si>
  <si>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</si>
  <si>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</si>
  <si>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</si>
  <si>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</si>
  <si>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</si>
  <si>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</si>
  <si>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</si>
  <si>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</si>
  <si>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</si>
  <si>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</si>
  <si>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</si>
  <si>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</si>
  <si>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</si>
  <si>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</si>
  <si>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</si>
  <si>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</si>
  <si>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</si>
  <si>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</si>
  <si>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</si>
  <si>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</si>
  <si>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</si>
  <si>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</si>
  <si>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</si>
  <si>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</si>
  <si>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</si>
  <si>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</si>
  <si>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</si>
  <si>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</si>
  <si>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</si>
  <si>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</si>
  <si>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</si>
  <si>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</si>
  <si>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</si>
  <si>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</si>
  <si>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</si>
  <si>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</si>
  <si>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</si>
  <si>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</si>
  <si>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</si>
  <si>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</si>
  <si>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</si>
  <si>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</si>
  <si>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</si>
  <si>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</si>
  <si>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</si>
  <si>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</si>
  <si>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</si>
  <si>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</si>
  <si>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</si>
  <si>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</si>
  <si>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</si>
  <si>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</si>
  <si>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</si>
  <si>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</si>
  <si>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</si>
  <si>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</si>
  <si>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</si>
  <si>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</si>
  <si>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</si>
  <si>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</si>
  <si>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</si>
  <si>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</si>
  <si>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</si>
  <si>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</si>
  <si>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</si>
  <si>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</si>
  <si>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</si>
  <si>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</si>
  <si>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</si>
  <si>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</si>
  <si>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</si>
  <si>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</si>
  <si>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</si>
  <si>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</si>
  <si>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</si>
  <si>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</si>
  <si>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</si>
  <si>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</si>
  <si>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</si>
  <si>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</si>
  <si>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</si>
  <si>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</si>
  <si>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</si>
  <si>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</si>
  <si>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</si>
  <si>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</si>
  <si>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</si>
  <si>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</si>
  <si>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</si>
  <si>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</si>
  <si>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</si>
  <si>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</si>
  <si>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</si>
  <si>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</si>
  <si>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</si>
  <si>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</si>
  <si>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</si>
  <si>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</si>
  <si>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</si>
  <si>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</si>
  <si>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</si>
  <si>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</si>
  <si>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</si>
  <si>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</si>
  <si>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</si>
  <si>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</si>
  <si>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</si>
  <si>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</si>
  <si>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</si>
  <si>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</si>
  <si>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</si>
  <si>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</si>
  <si>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</si>
  <si>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</si>
  <si>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</si>
  <si>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</si>
  <si>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</si>
  <si>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</si>
  <si>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</si>
  <si>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</si>
  <si>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</si>
  <si>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</si>
  <si>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</si>
  <si>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</si>
  <si>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</si>
  <si>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</si>
  <si>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</si>
  <si>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</si>
  <si>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</si>
  <si>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</si>
  <si>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</si>
  <si>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</si>
  <si>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</si>
  <si>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</si>
  <si>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</si>
  <si>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</si>
  <si>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</si>
  <si>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</si>
  <si>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</si>
  <si>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</si>
  <si>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</si>
  <si>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</si>
  <si>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</si>
  <si>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</si>
  <si>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</si>
  <si>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</si>
  <si>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</si>
  <si>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</si>
  <si>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</si>
  <si>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</si>
  <si>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</si>
  <si>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</si>
  <si>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</si>
  <si>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</si>
  <si>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</si>
  <si>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</si>
  <si>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</si>
  <si>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</si>
  <si>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</si>
  <si>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</si>
  <si>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</si>
  <si>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</si>
  <si>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</si>
  <si>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</si>
  <si>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</si>
  <si>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</si>
  <si>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</si>
  <si>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</si>
  <si>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</si>
  <si>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</si>
  <si>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</si>
  <si>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</si>
  <si>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</si>
  <si>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</si>
  <si>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</si>
  <si>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</si>
  <si>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</si>
  <si>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</si>
  <si>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</si>
  <si>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</si>
  <si>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</si>
  <si>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</si>
  <si>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</si>
  <si>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</si>
  <si>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</si>
  <si>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</si>
  <si>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</si>
  <si>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</si>
  <si>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</si>
  <si>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</si>
  <si>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</si>
  <si>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</si>
  <si>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</si>
  <si>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</si>
  <si>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</si>
  <si>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</si>
  <si>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</si>
  <si>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</si>
  <si>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</si>
  <si>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</si>
  <si>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</si>
  <si>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</si>
  <si>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</si>
  <si>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</si>
  <si>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</si>
  <si>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</si>
  <si>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</si>
  <si>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</si>
  <si>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</si>
  <si>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</si>
  <si>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</si>
  <si>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</si>
  <si>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</si>
  <si>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</si>
  <si>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</si>
  <si>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</si>
  <si>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</si>
  <si>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</si>
  <si>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</si>
  <si>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</si>
  <si>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</si>
  <si>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</si>
  <si>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</si>
  <si>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</si>
  <si>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</si>
  <si>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</si>
  <si>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</si>
  <si>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</si>
  <si>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</si>
  <si>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</si>
  <si>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</si>
  <si>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</si>
  <si>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</si>
  <si>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</si>
  <si>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</si>
  <si>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</si>
  <si>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</si>
  <si>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</si>
  <si>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</si>
  <si>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</si>
  <si>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</si>
  <si>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</si>
  <si>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</si>
  <si>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</si>
  <si>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</si>
  <si>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</si>
  <si>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</si>
  <si>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</si>
  <si>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</si>
  <si>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</si>
  <si>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</si>
  <si>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</si>
  <si>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</si>
  <si>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</si>
  <si>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</si>
  <si>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</si>
  <si>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</si>
  <si>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</si>
  <si>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</si>
  <si>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</si>
  <si>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</si>
  <si>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</si>
  <si>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</si>
  <si>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</si>
  <si>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</si>
  <si>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</si>
  <si>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</si>
  <si>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</si>
  <si>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</si>
  <si>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</si>
  <si>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</si>
  <si>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</si>
  <si>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</si>
  <si>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</si>
  <si>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</si>
  <si>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</si>
  <si>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</si>
  <si>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</si>
  <si>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</si>
  <si>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</si>
  <si>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</si>
  <si>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</si>
  <si>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</si>
  <si>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</si>
  <si>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</si>
  <si>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</si>
  <si>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</si>
  <si>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</si>
  <si>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</si>
  <si>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</si>
  <si>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</si>
  <si>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</si>
  <si>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</si>
  <si>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</si>
  <si>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</si>
  <si>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</si>
  <si>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</si>
  <si>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</si>
  <si>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</si>
  <si>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</si>
  <si>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</si>
  <si>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</si>
  <si>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</si>
  <si>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</si>
  <si>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</si>
  <si>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</si>
  <si>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</si>
  <si>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</si>
  <si>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</si>
  <si>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</si>
  <si>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</si>
  <si>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</si>
  <si>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</si>
  <si>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</si>
  <si>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</si>
  <si>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</si>
  <si>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</si>
  <si>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</si>
  <si>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</si>
  <si>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</si>
  <si>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</si>
  <si>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</si>
  <si>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</si>
  <si>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</si>
  <si>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</si>
  <si>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</si>
  <si>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</si>
  <si>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</si>
  <si>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</si>
  <si>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</si>
  <si>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</si>
  <si>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</si>
  <si>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</si>
  <si>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</si>
  <si>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</si>
  <si>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</si>
  <si>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</si>
  <si>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</si>
  <si>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</si>
  <si>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</si>
  <si>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</si>
  <si>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</si>
  <si>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</si>
  <si>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</si>
  <si>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</si>
  <si>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</si>
  <si>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</si>
  <si>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</si>
  <si>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</si>
  <si>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</si>
  <si>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</si>
  <si>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</si>
  <si>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</si>
  <si>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</si>
  <si>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</si>
  <si>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</si>
  <si>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</si>
  <si>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</si>
  <si>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</si>
  <si>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</si>
  <si>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</si>
  <si>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</si>
  <si>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</si>
  <si>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</si>
  <si>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</si>
  <si>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</si>
  <si>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</si>
  <si>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</si>
  <si>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</si>
  <si>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</si>
  <si>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</si>
  <si>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</si>
  <si>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</si>
  <si>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</si>
  <si>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</si>
  <si>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</si>
  <si>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</si>
  <si>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</si>
  <si>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</si>
  <si>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</si>
  <si>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</si>
  <si>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</si>
  <si>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</si>
  <si>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</si>
  <si>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</si>
  <si>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</si>
  <si>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</si>
  <si>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</si>
  <si>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</si>
  <si>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</si>
  <si>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</si>
  <si>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</si>
  <si>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</si>
  <si>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</si>
  <si>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</si>
  <si>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</si>
  <si>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</si>
  <si>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</si>
  <si>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</si>
  <si>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</si>
  <si>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</si>
  <si>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</si>
  <si>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</si>
  <si>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</si>
  <si>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</si>
  <si>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</si>
  <si>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</si>
  <si>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</si>
  <si>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</si>
  <si>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</si>
  <si>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</si>
  <si>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</si>
  <si>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</si>
  <si>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</si>
  <si>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</si>
  <si>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</si>
  <si>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</si>
  <si>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</si>
  <si>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</si>
  <si>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</si>
  <si>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</si>
  <si>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</si>
  <si>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</si>
  <si>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</si>
  <si>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</si>
  <si>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</si>
  <si>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</si>
  <si>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</si>
  <si>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</si>
  <si>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</si>
  <si>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</si>
  <si>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</si>
  <si>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</si>
  <si>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</si>
  <si>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</si>
  <si>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</si>
  <si>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</si>
  <si>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</si>
  <si>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</si>
  <si>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</si>
  <si>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</si>
  <si>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</si>
  <si>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</si>
  <si>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</si>
  <si>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</si>
  <si>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</si>
  <si>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</si>
  <si>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</si>
  <si>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</si>
  <si>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</si>
  <si>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</si>
  <si>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</si>
  <si>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</si>
  <si>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</si>
  <si>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</si>
  <si>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</si>
  <si>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</si>
  <si>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</si>
  <si>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</si>
  <si>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</si>
  <si>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</si>
  <si>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</si>
  <si>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</si>
  <si>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</si>
  <si>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</si>
  <si>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</si>
  <si>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</si>
  <si>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</si>
  <si>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</si>
  <si>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</si>
  <si>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</si>
  <si>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</si>
  <si>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</si>
  <si>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</si>
  <si>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</si>
  <si>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</si>
  <si>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</si>
  <si>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</si>
  <si>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</si>
  <si>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</si>
  <si>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</si>
  <si>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</si>
  <si>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</si>
  <si>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</si>
  <si>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</si>
  <si>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</si>
  <si>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</si>
  <si>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</si>
  <si>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</si>
  <si>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</si>
  <si>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</si>
  <si>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</si>
  <si>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</si>
  <si>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</si>
  <si>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</si>
  <si>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</si>
  <si>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</si>
  <si>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</si>
  <si>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</si>
  <si>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</si>
  <si>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</si>
  <si>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</si>
  <si>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</si>
  <si>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</si>
  <si>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</si>
  <si>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</si>
  <si>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</si>
  <si>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</si>
  <si>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</si>
  <si>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</si>
  <si>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</si>
  <si>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</si>
  <si>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</si>
  <si>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</si>
  <si>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</si>
  <si>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</si>
  <si>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</si>
  <si>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</si>
  <si>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</si>
  <si>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</si>
  <si>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</si>
  <si>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</si>
  <si>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</si>
  <si>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</si>
  <si>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</si>
  <si>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</si>
  <si>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</si>
  <si>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</si>
  <si>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</si>
  <si>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</si>
  <si>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</si>
  <si>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</si>
  <si>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</si>
  <si>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</si>
  <si>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</si>
  <si>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</si>
  <si>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</si>
  <si>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</si>
  <si>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</si>
  <si>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</si>
  <si>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</si>
  <si>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</si>
  <si>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</si>
  <si>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</si>
  <si>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</si>
  <si>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</si>
  <si>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</si>
  <si>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</si>
  <si>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</si>
  <si>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</si>
  <si>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</si>
  <si>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</si>
  <si>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</si>
  <si>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</si>
  <si>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</si>
  <si>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</si>
  <si>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</si>
  <si>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</si>
  <si>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</si>
  <si>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</si>
  <si>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</si>
  <si>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</si>
  <si>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</si>
  <si>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</si>
  <si>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</si>
  <si>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</si>
  <si>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</si>
  <si>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</si>
  <si>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</si>
  <si>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</si>
  <si>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</si>
  <si>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</si>
  <si>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</si>
  <si>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</si>
  <si>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</si>
  <si>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</si>
  <si>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</si>
  <si>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</si>
  <si>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</si>
  <si>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</si>
  <si>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</si>
  <si>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</si>
  <si>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</si>
  <si>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</si>
  <si>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</si>
  <si>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</si>
  <si>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</si>
  <si>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</si>
  <si>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</si>
  <si>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</si>
  <si>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</si>
  <si>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</si>
  <si>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</si>
  <si>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</si>
  <si>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</si>
  <si>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</si>
  <si>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</si>
  <si>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</si>
  <si>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</si>
  <si>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</si>
  <si>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</si>
  <si>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</si>
  <si>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</si>
  <si>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</si>
  <si>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</si>
  <si>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</si>
  <si>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</si>
  <si>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</si>
  <si>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</si>
  <si>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</si>
  <si>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</si>
  <si>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</si>
  <si>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</si>
  <si>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</si>
  <si>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</si>
  <si>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</si>
  <si>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</si>
  <si>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</si>
  <si>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</si>
  <si>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</si>
  <si>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</si>
  <si>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</si>
  <si>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</si>
  <si>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</si>
  <si>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</si>
  <si>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</si>
  <si>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</si>
  <si>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</si>
  <si>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</si>
  <si>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</si>
  <si>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</si>
  <si>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</si>
  <si>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</si>
  <si>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</si>
  <si>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</si>
  <si>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</si>
  <si>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</si>
  <si>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</si>
  <si>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</si>
  <si>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</si>
  <si>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</si>
  <si>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</si>
  <si>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</si>
  <si>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</si>
  <si>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</si>
  <si>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</si>
  <si>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</si>
  <si>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</si>
  <si>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</si>
  <si>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</si>
  <si>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</si>
  <si>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</si>
  <si>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</si>
  <si>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</si>
  <si>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</si>
  <si>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</si>
  <si>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</si>
  <si>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</si>
  <si>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</si>
  <si>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</si>
  <si>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</si>
  <si>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</si>
  <si>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</si>
  <si>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</si>
  <si>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</si>
  <si>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</si>
  <si>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</si>
  <si>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</si>
  <si>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</si>
  <si>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</si>
  <si>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</si>
  <si>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</si>
  <si>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</si>
  <si>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</si>
  <si>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</si>
  <si>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</si>
  <si>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</si>
  <si>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</si>
  <si>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</si>
  <si>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</si>
  <si>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</si>
  <si>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</si>
  <si>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</si>
  <si>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</si>
  <si>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</si>
  <si>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</si>
  <si>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</si>
  <si>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</si>
  <si>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</si>
  <si>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</si>
  <si>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</si>
  <si>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</si>
  <si>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</si>
  <si>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</si>
  <si>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</si>
  <si>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</si>
  <si>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</si>
  <si>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</si>
  <si>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</si>
  <si>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</si>
  <si>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</si>
  <si>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</si>
  <si>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</si>
  <si>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</si>
  <si>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</si>
  <si>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</si>
  <si>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</si>
  <si>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</si>
  <si>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</si>
  <si>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</si>
  <si>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</si>
  <si>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</si>
  <si>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</si>
  <si>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</si>
  <si>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</si>
  <si>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</si>
  <si>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</si>
  <si>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</si>
  <si>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</si>
  <si>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</si>
  <si>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</si>
  <si>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</si>
  <si>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</si>
  <si>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</si>
  <si>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</si>
  <si>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</si>
  <si>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</si>
  <si>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</si>
  <si>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</si>
  <si>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</si>
  <si>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</si>
  <si>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</si>
  <si>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</si>
  <si>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</si>
  <si>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</si>
  <si>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</si>
  <si>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</si>
  <si>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</si>
  <si>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</si>
  <si>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</si>
  <si>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</si>
  <si>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</si>
  <si>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</si>
  <si>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</si>
  <si>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</si>
  <si>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</si>
  <si>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</si>
  <si>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</si>
  <si>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</si>
  <si>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</si>
  <si>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</si>
  <si>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</si>
  <si>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</si>
  <si>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</si>
  <si>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</si>
  <si>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</si>
  <si>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</si>
  <si>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</si>
  <si>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</si>
  <si>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</si>
  <si>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</si>
  <si>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</si>
  <si>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</si>
  <si>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</si>
  <si>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</si>
  <si>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</si>
  <si>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</si>
  <si>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</si>
  <si>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</si>
  <si>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</si>
  <si>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</si>
  <si>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</si>
  <si>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</si>
  <si>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</si>
  <si>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</si>
  <si>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</si>
  <si>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</si>
  <si>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</si>
  <si>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</si>
  <si>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</si>
  <si>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</si>
  <si>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</si>
  <si>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</si>
  <si>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</si>
  <si>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</si>
  <si>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</si>
  <si>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</si>
  <si>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</si>
  <si>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</si>
  <si>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</si>
  <si>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</si>
  <si>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</si>
  <si>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</si>
  <si>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</si>
  <si>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</si>
  <si>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</si>
  <si>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</si>
  <si>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</si>
  <si>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</si>
  <si>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</si>
  <si>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</si>
  <si>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</si>
  <si>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</si>
  <si>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</si>
  <si>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</si>
  <si>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</si>
  <si>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</si>
  <si>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</si>
  <si>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</si>
  <si>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</si>
  <si>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</si>
  <si>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</si>
  <si>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</si>
  <si>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</si>
  <si>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</si>
  <si>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</si>
  <si>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</si>
  <si>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</si>
  <si>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</si>
  <si>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</si>
  <si>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</si>
  <si>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</si>
  <si>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</si>
  <si>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</si>
  <si>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</si>
  <si>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</si>
  <si>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</si>
  <si>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</si>
  <si>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</si>
  <si>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</si>
  <si>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</si>
  <si>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</si>
  <si>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</si>
  <si>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</si>
  <si>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</si>
  <si>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</si>
  <si>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</si>
  <si>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</si>
  <si>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</si>
  <si>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</si>
  <si>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</si>
  <si>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</si>
  <si>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</si>
  <si>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</si>
  <si>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</si>
  <si>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</si>
  <si>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</si>
  <si>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</si>
  <si>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</si>
  <si>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</si>
  <si>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</si>
  <si>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</si>
  <si>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</si>
  <si>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</si>
  <si>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</si>
  <si>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</si>
  <si>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</si>
  <si>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</si>
  <si>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</si>
  <si>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</si>
  <si>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</si>
  <si>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</si>
  <si>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</si>
  <si>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</si>
  <si>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</si>
  <si>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</si>
  <si>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</si>
  <si>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</si>
  <si>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</si>
  <si>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</si>
  <si>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</si>
  <si>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</si>
  <si>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</si>
  <si>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</si>
  <si>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</si>
  <si>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</si>
  <si>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</si>
  <si>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</si>
  <si>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</si>
  <si>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</si>
  <si>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</si>
  <si>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</si>
  <si>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</si>
  <si>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</si>
  <si>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</si>
  <si>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</si>
  <si>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</si>
  <si>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</si>
  <si>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</si>
  <si>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</si>
  <si>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</si>
  <si>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</si>
  <si>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</si>
  <si>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</si>
  <si>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</si>
  <si>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</si>
  <si>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</si>
  <si>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</si>
  <si>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</si>
  <si>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</si>
  <si>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</si>
  <si>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</si>
  <si>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</si>
  <si>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</si>
  <si>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</si>
  <si>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</si>
  <si>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</si>
  <si>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</si>
  <si>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</si>
  <si>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</si>
  <si>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</si>
  <si>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</si>
  <si>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</si>
  <si>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</si>
  <si>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</si>
  <si>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</si>
  <si>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</si>
  <si>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</si>
  <si>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</si>
  <si>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</si>
  <si>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</si>
  <si>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</si>
  <si>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</si>
  <si>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</si>
  <si>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</si>
  <si>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</si>
  <si>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</si>
  <si>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</si>
  <si>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</si>
  <si>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</si>
  <si>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</si>
  <si>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</si>
  <si>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</si>
  <si>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</si>
  <si>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</si>
  <si>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</si>
  <si>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</si>
  <si>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</si>
  <si>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</si>
  <si>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</si>
  <si>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</si>
  <si>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</si>
  <si>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</si>
  <si>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</si>
  <si>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</si>
  <si>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</si>
  <si>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</si>
  <si>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</si>
  <si>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</si>
  <si>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</si>
  <si>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</si>
  <si>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</si>
  <si>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</si>
  <si>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</si>
  <si>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</si>
  <si>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</si>
  <si>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</si>
  <si>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</si>
  <si>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</si>
  <si>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</si>
  <si>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</si>
  <si>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</si>
  <si>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</si>
  <si>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</si>
  <si>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</si>
  <si>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</si>
  <si>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</si>
  <si>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</si>
  <si>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</si>
  <si>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</si>
  <si>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</si>
  <si>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</si>
  <si>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</si>
  <si>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</si>
  <si>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</si>
  <si>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</si>
  <si>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</si>
  <si>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</si>
  <si>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</si>
  <si>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</si>
  <si>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</si>
  <si>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</si>
  <si>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</si>
  <si>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</si>
  <si>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</si>
  <si>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</si>
  <si>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</si>
  <si>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</si>
  <si>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</si>
  <si>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</si>
  <si>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</si>
  <si>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</si>
  <si>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</si>
  <si>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</si>
  <si>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</si>
  <si>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</si>
  <si>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</si>
  <si>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</si>
  <si>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</si>
  <si>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</si>
  <si>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</si>
  <si>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</si>
  <si>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</si>
  <si>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</si>
  <si>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</si>
  <si>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</si>
  <si>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</si>
  <si>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</si>
  <si>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</si>
  <si>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</si>
  <si>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</si>
  <si>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</si>
  <si>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</si>
  <si>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</si>
  <si>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</si>
  <si>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</si>
  <si>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</si>
  <si>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</si>
  <si>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</si>
  <si>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</si>
  <si>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</si>
  <si>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</si>
  <si>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</si>
  <si>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</si>
  <si>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</si>
  <si>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</si>
  <si>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</si>
  <si>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</si>
  <si>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</si>
  <si>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</si>
  <si>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</si>
  <si>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</si>
  <si>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</si>
  <si>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</si>
  <si>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</si>
  <si>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</si>
  <si>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</si>
  <si>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</si>
  <si>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</si>
  <si>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</si>
  <si>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</si>
  <si>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</si>
  <si>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</si>
  <si>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</si>
  <si>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</si>
  <si>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</si>
  <si>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</si>
  <si>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</si>
  <si>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</si>
  <si>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</si>
  <si>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</si>
  <si>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</si>
  <si>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</si>
  <si>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</si>
  <si>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</si>
  <si>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</si>
  <si>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</si>
  <si>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</si>
  <si>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</si>
  <si>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</si>
  <si>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</si>
  <si>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</si>
  <si>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</si>
  <si>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</si>
  <si>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</si>
  <si>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</si>
  <si>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</si>
  <si>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</si>
  <si>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</si>
  <si>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</si>
  <si>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</si>
  <si>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</si>
  <si>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</si>
  <si>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</si>
  <si>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</si>
  <si>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</si>
  <si>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</si>
  <si>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</si>
  <si>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</si>
  <si>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</si>
  <si>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</si>
  <si>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</si>
  <si>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</si>
  <si>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</si>
  <si>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</si>
  <si>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</si>
  <si>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</si>
  <si>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</si>
  <si>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</si>
  <si>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</si>
  <si>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</si>
  <si>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</si>
  <si>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</si>
  <si>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</si>
  <si>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</si>
  <si>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</si>
  <si>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</si>
  <si>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</si>
  <si>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</si>
  <si>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</si>
  <si>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</si>
  <si>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</si>
  <si>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</si>
  <si>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</si>
  <si>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</si>
  <si>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</si>
  <si>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</si>
  <si>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</si>
  <si>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</si>
  <si>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</si>
  <si>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</si>
  <si>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</si>
  <si>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</si>
  <si>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</si>
  <si>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</si>
  <si>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</si>
  <si>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</si>
  <si>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</si>
  <si>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</si>
  <si>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</si>
  <si>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</si>
  <si>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</si>
  <si>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</si>
  <si>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</si>
  <si>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</si>
  <si>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</si>
  <si>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</si>
  <si>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</si>
  <si>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</si>
  <si>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</si>
  <si>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</si>
  <si>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</si>
  <si>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</si>
  <si>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</si>
  <si>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</si>
  <si>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</si>
  <si>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</si>
  <si>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</si>
  <si>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</si>
  <si>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</si>
  <si>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</si>
  <si>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</si>
  <si>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</si>
  <si>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</si>
  <si>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</si>
  <si>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</si>
  <si>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</si>
  <si>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</si>
  <si>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</si>
  <si>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</si>
  <si>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</si>
  <si>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</si>
  <si>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</si>
  <si>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</si>
  <si>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</si>
  <si>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</si>
  <si>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</si>
  <si>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</si>
  <si>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</si>
  <si>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</si>
  <si>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</si>
  <si>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</si>
  <si>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</si>
  <si>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</si>
  <si>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</si>
  <si>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</si>
  <si>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</si>
  <si>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</si>
  <si>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</si>
  <si>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</si>
  <si>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</si>
  <si>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</si>
  <si>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</si>
  <si>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</si>
  <si>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</si>
  <si>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</si>
  <si>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</si>
  <si>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</si>
  <si>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</si>
  <si>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</si>
  <si>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</si>
  <si>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</si>
  <si>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</si>
  <si>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</si>
  <si>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</si>
  <si>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</si>
  <si>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</si>
  <si>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</si>
  <si>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</si>
  <si>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</si>
  <si>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</si>
  <si>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</si>
  <si>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</si>
  <si>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</si>
  <si>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</si>
  <si>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</si>
  <si>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</si>
  <si>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</si>
  <si>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</si>
  <si>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</si>
  <si>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</si>
  <si>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</si>
  <si>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</si>
  <si>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</si>
  <si>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</si>
  <si>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</si>
  <si>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</si>
  <si>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</si>
  <si>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</si>
  <si>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</si>
  <si>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</si>
  <si>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</si>
  <si>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</si>
  <si>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</si>
  <si>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</si>
  <si>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</si>
  <si>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</si>
  <si>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</si>
  <si>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</si>
  <si>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</si>
  <si>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</si>
  <si>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</si>
  <si>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</si>
  <si>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</si>
  <si>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</si>
  <si>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</si>
  <si>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</si>
  <si>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</si>
  <si>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</si>
  <si>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</si>
  <si>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</si>
  <si>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</si>
  <si>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</si>
  <si>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</si>
  <si>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</si>
  <si>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</si>
  <si>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</si>
  <si>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</si>
  <si>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</si>
  <si>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</si>
  <si>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</si>
  <si>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</si>
  <si>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</si>
  <si>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</si>
  <si>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</si>
  <si>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</si>
  <si>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</si>
  <si>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</si>
  <si>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</si>
  <si>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</si>
  <si>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</si>
  <si>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</si>
  <si>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</si>
  <si>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</si>
  <si>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</si>
  <si>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</si>
  <si>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</si>
  <si>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</si>
  <si>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</si>
  <si>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</si>
  <si>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</si>
  <si>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</si>
  <si>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</si>
  <si>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</si>
  <si>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</si>
  <si>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</si>
  <si>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</si>
  <si>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</si>
  <si>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</si>
  <si>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</si>
  <si>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</si>
  <si>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</si>
  <si>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</si>
  <si>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</si>
  <si>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</si>
  <si>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</si>
  <si>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</si>
  <si>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</si>
  <si>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</si>
  <si>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</si>
  <si>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</si>
  <si>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</si>
  <si>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</si>
  <si>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</si>
  <si>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</si>
  <si>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</si>
  <si>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</si>
  <si>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</si>
  <si>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</si>
  <si>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</si>
  <si>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</si>
  <si>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</si>
  <si>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</si>
  <si>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</si>
  <si>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</si>
  <si>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</si>
  <si>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</si>
  <si>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</si>
  <si>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</si>
  <si>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</si>
  <si>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</si>
  <si>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</si>
  <si>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</si>
  <si>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</si>
  <si>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</si>
  <si>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</si>
  <si>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</si>
  <si>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</si>
  <si>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</si>
  <si>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</si>
  <si>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</si>
  <si>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</si>
  <si>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</si>
  <si>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</si>
  <si>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</si>
  <si>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</si>
  <si>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</si>
  <si>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</si>
  <si>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</si>
  <si>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</si>
  <si>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</si>
  <si>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</si>
  <si>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</si>
  <si>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</si>
  <si>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</si>
  <si>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</si>
  <si>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</si>
  <si>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</si>
  <si>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</si>
  <si>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</si>
  <si>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</si>
  <si>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</si>
  <si>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</si>
  <si>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</si>
  <si>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</si>
  <si>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</si>
  <si>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</si>
  <si>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</si>
  <si>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</si>
  <si>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</si>
  <si>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</si>
  <si>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</si>
  <si>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</si>
  <si>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</si>
  <si>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</si>
  <si>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</si>
  <si>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</si>
  <si>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</si>
  <si>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</si>
  <si>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</si>
  <si>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</si>
  <si>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</si>
  <si>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</si>
  <si>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</si>
  <si>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</si>
  <si>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</si>
  <si>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</si>
  <si>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</si>
  <si>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</si>
  <si>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</si>
  <si>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</si>
  <si>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</si>
  <si>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</si>
  <si>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</si>
  <si>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</si>
  <si>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</si>
  <si>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</si>
  <si>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</si>
  <si>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</si>
  <si>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</si>
  <si>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</si>
  <si>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</si>
  <si>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</si>
  <si>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</si>
  <si>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</si>
  <si>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</si>
  <si>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</si>
  <si>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</si>
  <si>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</si>
  <si>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</si>
  <si>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</si>
  <si>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</si>
  <si>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</si>
  <si>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</si>
  <si>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</si>
  <si>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</si>
  <si>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</si>
  <si>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</si>
  <si>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</si>
  <si>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</si>
  <si>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</si>
  <si>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</si>
  <si>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</si>
  <si>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</si>
  <si>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</si>
  <si>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</si>
  <si>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</si>
  <si>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</si>
  <si>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</si>
  <si>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</si>
  <si>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</si>
  <si>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</si>
  <si>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</si>
  <si>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</si>
  <si>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</si>
  <si>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</si>
  <si>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</si>
  <si>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</si>
  <si>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</si>
  <si>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</si>
  <si>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</si>
  <si>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</si>
  <si>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</si>
  <si>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</si>
  <si>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</si>
  <si>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</si>
  <si>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</si>
  <si>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</si>
  <si>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</si>
  <si>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</si>
  <si>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</si>
  <si>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</si>
  <si>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</si>
  <si>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</si>
  <si>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</si>
  <si>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</si>
  <si>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</si>
  <si>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</si>
  <si>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</si>
  <si>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</si>
  <si>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</si>
  <si>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</si>
  <si>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</si>
  <si>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</si>
  <si>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</si>
  <si>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</si>
  <si>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</si>
  <si>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</si>
  <si>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</si>
  <si>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</si>
  <si>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</si>
  <si>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</si>
  <si>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</si>
  <si>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</si>
  <si>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</si>
  <si>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</si>
  <si>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</si>
  <si>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</si>
  <si>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</si>
  <si>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</si>
  <si>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</si>
  <si>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</si>
  <si>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</si>
  <si>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</si>
  <si>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</si>
  <si>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</si>
  <si>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</si>
  <si>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</si>
  <si>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</si>
  <si>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</si>
  <si>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</si>
  <si>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</si>
  <si>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</si>
  <si>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</si>
  <si>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</si>
  <si>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</si>
  <si>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</si>
  <si>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</si>
  <si>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</si>
  <si>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</si>
  <si>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</si>
  <si>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</si>
  <si>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</si>
  <si>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</si>
  <si>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</si>
  <si>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</si>
  <si>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</si>
  <si>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</si>
  <si>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</si>
  <si>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</si>
  <si>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</si>
  <si>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</si>
  <si>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</si>
  <si>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</si>
  <si>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</si>
  <si>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</si>
  <si>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</si>
  <si>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</si>
  <si>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</si>
  <si>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</si>
  <si>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</si>
  <si>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</si>
  <si>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</si>
  <si>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</si>
  <si>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</si>
  <si>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</si>
  <si>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</si>
  <si>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</si>
  <si>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</si>
  <si>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</si>
  <si>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</si>
  <si>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</si>
  <si>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</si>
  <si>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</si>
  <si>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</si>
  <si>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</si>
  <si>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</si>
  <si>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</si>
  <si>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</si>
  <si>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</si>
  <si>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</si>
  <si>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</si>
  <si>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</si>
  <si>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</si>
  <si>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</si>
  <si>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</si>
  <si>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</si>
  <si>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</si>
  <si>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</si>
  <si>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</si>
  <si>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</si>
  <si>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</si>
  <si>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</si>
  <si>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</si>
  <si>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</si>
  <si>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</si>
  <si>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</si>
  <si>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</si>
  <si>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</si>
  <si>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</si>
  <si>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</si>
  <si>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</si>
  <si>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</si>
  <si>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</si>
  <si>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</si>
  <si>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</si>
  <si>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</si>
  <si>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</si>
  <si>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</si>
  <si>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</si>
  <si>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</si>
  <si>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</si>
  <si>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</si>
  <si>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</si>
  <si>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</si>
  <si>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</si>
  <si>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</si>
  <si>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</si>
  <si>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</si>
  <si>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</si>
  <si>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</si>
  <si>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</si>
  <si>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</si>
  <si>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</si>
  <si>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</si>
  <si>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</si>
  <si>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</si>
  <si>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</si>
  <si>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</si>
  <si>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</si>
  <si>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</si>
  <si>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</si>
  <si>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</si>
  <si>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</si>
  <si>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</si>
  <si>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</si>
  <si>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</si>
  <si>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</si>
  <si>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</si>
  <si>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</si>
  <si>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</si>
  <si>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</si>
  <si>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</si>
  <si>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</si>
  <si>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</si>
  <si>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</si>
  <si>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</si>
  <si>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</si>
  <si>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</si>
  <si>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</si>
  <si>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</si>
  <si>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</si>
  <si>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</si>
  <si>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</si>
  <si>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</si>
  <si>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</si>
  <si>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</si>
  <si>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</si>
  <si>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</si>
  <si>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</si>
  <si>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</si>
  <si>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</si>
  <si>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</si>
  <si>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</si>
  <si>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</si>
  <si>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</si>
  <si>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</si>
  <si>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</si>
  <si>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</si>
  <si>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</si>
  <si>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</si>
  <si>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</si>
  <si>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</si>
  <si>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</si>
  <si>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</si>
  <si>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</si>
  <si>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</si>
  <si>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</si>
  <si>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</si>
  <si>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</si>
  <si>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</si>
  <si>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</si>
  <si>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</si>
  <si>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</si>
  <si>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</si>
  <si>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</si>
  <si>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</si>
  <si>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</si>
  <si>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</si>
  <si>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</si>
  <si>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</si>
  <si>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</si>
  <si>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</si>
  <si>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</si>
  <si>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</si>
  <si>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</si>
  <si>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</si>
  <si>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</si>
  <si>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</si>
  <si>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</si>
  <si>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</si>
  <si>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</si>
  <si>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</si>
  <si>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</si>
  <si>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</si>
  <si>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</si>
  <si>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</si>
  <si>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</si>
  <si>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</si>
  <si>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</si>
  <si>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</si>
  <si>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</si>
  <si>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</si>
  <si>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</si>
  <si>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</si>
  <si>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</si>
  <si>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</si>
  <si>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</si>
  <si>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</si>
  <si>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</si>
  <si>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</si>
  <si>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</si>
  <si>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</si>
  <si>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</si>
  <si>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</si>
  <si>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</si>
  <si>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</si>
  <si>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</si>
  <si>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</si>
  <si>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</si>
  <si>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</si>
  <si>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</si>
  <si>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</si>
  <si>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</si>
  <si>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</si>
  <si>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</si>
  <si>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</si>
  <si>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</si>
  <si>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</si>
  <si>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</si>
  <si>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</si>
  <si>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</si>
  <si>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</si>
  <si>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</si>
  <si>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</si>
  <si>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</si>
  <si>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</si>
  <si>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</si>
  <si>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</si>
  <si>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</si>
  <si>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</si>
  <si>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</si>
  <si>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</si>
  <si>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</si>
  <si>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</si>
  <si>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</si>
  <si>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</si>
  <si>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</si>
  <si>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</si>
  <si>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</si>
  <si>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</si>
  <si>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</si>
  <si>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</si>
  <si>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</si>
  <si>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</si>
  <si>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</si>
  <si>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</si>
  <si>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</si>
  <si>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</si>
  <si>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</si>
  <si>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</si>
  <si>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</si>
  <si>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</si>
  <si>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</si>
  <si>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</si>
  <si>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</si>
  <si>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</si>
  <si>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</si>
  <si>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</si>
  <si>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</si>
  <si>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</si>
  <si>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</si>
  <si>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</si>
  <si>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</si>
  <si>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</si>
  <si>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</si>
  <si>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</si>
  <si>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</si>
  <si>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</si>
  <si>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</si>
  <si>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</si>
  <si>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</si>
  <si>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</si>
  <si>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</si>
  <si>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</si>
  <si>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</si>
  <si>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</si>
  <si>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</si>
  <si>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</si>
  <si>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</si>
  <si>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</si>
  <si>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</si>
  <si>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</si>
  <si>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</si>
  <si>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</si>
  <si>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</si>
  <si>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</si>
  <si>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</si>
  <si>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</si>
  <si>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</si>
  <si>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</si>
  <si>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</si>
  <si>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</si>
  <si>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</si>
  <si>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</si>
  <si>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</si>
  <si>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</si>
  <si>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</si>
  <si>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</si>
  <si>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</si>
  <si>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</si>
  <si>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</si>
  <si>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</si>
  <si>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</si>
  <si>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</si>
  <si>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</si>
  <si>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</si>
  <si>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</si>
  <si>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</si>
  <si>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</si>
  <si>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</si>
  <si>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</si>
  <si>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</si>
  <si>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</si>
  <si>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</si>
  <si>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</si>
  <si>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</si>
  <si>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</si>
  <si>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</si>
  <si>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</si>
  <si>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</si>
  <si>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</si>
  <si>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</si>
  <si>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</si>
  <si>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</si>
  <si>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</si>
  <si>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</si>
  <si>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</si>
  <si>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</si>
  <si>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</si>
  <si>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</si>
  <si>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</si>
  <si>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</si>
  <si>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</si>
  <si>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</si>
  <si>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</si>
  <si>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</si>
  <si>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</si>
  <si>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</si>
  <si>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</si>
  <si>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</si>
  <si>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</si>
  <si>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</si>
  <si>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</si>
  <si>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</si>
  <si>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</si>
  <si>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</si>
  <si>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</si>
  <si>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</si>
  <si>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</si>
  <si>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</si>
  <si>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</si>
  <si>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</si>
  <si>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</si>
  <si>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</si>
  <si>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</si>
  <si>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</si>
  <si>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</si>
  <si>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</si>
  <si>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</si>
  <si>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</si>
  <si>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</si>
  <si>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</si>
  <si>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</si>
  <si>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</si>
  <si>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</si>
  <si>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</si>
  <si>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</si>
  <si>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</si>
  <si>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</si>
  <si>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</si>
  <si>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</si>
  <si>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</si>
  <si>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</si>
  <si>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</si>
  <si>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</si>
  <si>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</si>
  <si>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</si>
  <si>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</si>
  <si>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</si>
  <si>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</si>
  <si>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</si>
  <si>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</si>
  <si>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</si>
  <si>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</si>
  <si>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</si>
  <si>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</si>
  <si>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</si>
  <si>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</si>
  <si>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</si>
  <si>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</si>
  <si>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</si>
  <si>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</si>
  <si>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</si>
  <si>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</si>
  <si>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</si>
  <si>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</si>
  <si>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</si>
  <si>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</si>
  <si>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</si>
  <si>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</si>
  <si>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</si>
  <si>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</si>
  <si>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</si>
  <si>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</si>
  <si>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</si>
  <si>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</si>
  <si>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</si>
  <si>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</si>
  <si>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</si>
  <si>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</si>
  <si>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</si>
  <si>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</si>
  <si>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</si>
  <si>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</si>
  <si>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</si>
  <si>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</si>
  <si>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</si>
  <si>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</si>
  <si>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</si>
  <si>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</si>
  <si>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</si>
  <si>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</si>
  <si>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</si>
  <si>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</si>
  <si>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</si>
  <si>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</si>
  <si>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</si>
  <si>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</si>
  <si>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</si>
  <si>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</si>
  <si>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</si>
  <si>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</si>
  <si>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</si>
  <si>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</si>
  <si>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</si>
  <si>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</si>
  <si>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</si>
  <si>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</si>
  <si>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</si>
  <si>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</si>
  <si>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</si>
  <si>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</si>
  <si>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</si>
  <si>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</si>
  <si>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</si>
  <si>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</si>
  <si>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</si>
  <si>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</si>
  <si>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</si>
  <si>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</si>
  <si>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</si>
  <si>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</si>
  <si>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</si>
  <si>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</si>
  <si>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</si>
  <si>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</si>
  <si>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</si>
  <si>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</si>
  <si>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</si>
  <si>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</si>
  <si>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</si>
  <si>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</si>
  <si>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</si>
  <si>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</si>
  <si>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</si>
  <si>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</si>
  <si>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</si>
  <si>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</si>
  <si>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</si>
  <si>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</si>
  <si>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</si>
  <si>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</si>
  <si>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</si>
  <si>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</si>
  <si>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</si>
  <si>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</si>
  <si>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</si>
  <si>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</si>
  <si>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</si>
  <si>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</si>
  <si>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</si>
  <si>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</si>
  <si>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</si>
  <si>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</si>
  <si>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</si>
  <si>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</si>
  <si>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</si>
  <si>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</si>
  <si>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</si>
  <si>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</si>
  <si>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</si>
  <si>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</si>
  <si>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</si>
  <si>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</si>
  <si>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</si>
  <si>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</si>
  <si>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</si>
  <si>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</si>
  <si>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</si>
  <si>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</si>
  <si>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</si>
  <si>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</si>
  <si>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</si>
  <si>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</si>
  <si>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</si>
  <si>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</si>
  <si>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</si>
  <si>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</si>
  <si>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</si>
  <si>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</si>
  <si>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</si>
  <si>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</si>
  <si>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</si>
  <si>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</si>
  <si>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</si>
  <si>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</si>
  <si>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</si>
  <si>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</si>
  <si>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</si>
  <si>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</si>
  <si>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</si>
  <si>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</si>
  <si>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</si>
  <si>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</si>
  <si>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</si>
  <si>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</si>
  <si>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</si>
  <si>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</si>
  <si>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</si>
  <si>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</si>
  <si>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</si>
  <si>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</si>
  <si>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</si>
  <si>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</si>
  <si>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</si>
  <si>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</si>
  <si>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</si>
  <si>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</si>
  <si>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</si>
  <si>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</si>
  <si>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</si>
  <si>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</si>
  <si>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</si>
  <si>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</si>
  <si>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</si>
  <si>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</si>
  <si>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</si>
  <si>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</si>
  <si>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</si>
  <si>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</si>
  <si>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</si>
  <si>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</si>
  <si>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</si>
  <si>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</si>
  <si>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</si>
  <si>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</si>
  <si>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</si>
  <si>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</si>
  <si>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</si>
  <si>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</si>
  <si>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</si>
  <si>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</si>
  <si>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</si>
  <si>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</si>
  <si>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</si>
  <si>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</si>
  <si>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</si>
  <si>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</si>
  <si>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</si>
  <si>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</si>
  <si>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</si>
  <si>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</si>
  <si>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</si>
  <si>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</si>
  <si>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</si>
  <si>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</si>
  <si>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</si>
  <si>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</si>
  <si>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</si>
  <si>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</si>
  <si>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</si>
  <si>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</si>
  <si>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</si>
  <si>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</si>
  <si>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</si>
  <si>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</si>
  <si>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</si>
  <si>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</si>
  <si>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</si>
  <si>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</si>
  <si>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</si>
  <si>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</si>
  <si>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</si>
  <si>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</si>
  <si>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</si>
  <si>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</si>
  <si>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</si>
  <si>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</si>
  <si>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</si>
  <si>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</si>
  <si>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</si>
  <si>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</si>
  <si>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</si>
  <si>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</si>
  <si>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</si>
  <si>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</si>
  <si>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</si>
  <si>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</si>
  <si>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</si>
  <si>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</si>
  <si>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</si>
  <si>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</si>
  <si>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</si>
  <si>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</si>
  <si>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</si>
  <si>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</si>
  <si>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</si>
  <si>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</si>
  <si>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</si>
  <si>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</si>
  <si>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</si>
  <si>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</si>
  <si>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</si>
  <si>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</si>
  <si>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</si>
  <si>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</si>
  <si>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</si>
  <si>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</si>
  <si>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</si>
  <si>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</si>
  <si>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</si>
  <si>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</si>
  <si>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</si>
  <si>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</si>
  <si>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</si>
  <si>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</si>
  <si>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</si>
  <si>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</si>
  <si>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</si>
  <si>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</si>
  <si>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</si>
  <si>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</si>
  <si>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</si>
  <si>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</si>
  <si>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</si>
  <si>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</si>
  <si>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</si>
  <si>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</si>
  <si>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</si>
  <si>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</si>
  <si>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</si>
  <si>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</si>
  <si>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</si>
  <si>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</si>
  <si>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</si>
  <si>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</si>
  <si>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</si>
  <si>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</si>
  <si>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</si>
  <si>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</si>
  <si>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</si>
  <si>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</si>
  <si>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</si>
  <si>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</si>
  <si>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</si>
  <si>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</si>
  <si>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</si>
  <si>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</si>
  <si>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</si>
  <si>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</si>
  <si>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</si>
  <si>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</si>
  <si>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</si>
  <si>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</si>
  <si>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</si>
  <si>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</si>
  <si>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</si>
  <si>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</si>
  <si>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</si>
  <si>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</si>
  <si>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</si>
  <si>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</si>
  <si>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</si>
  <si>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</si>
  <si>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</si>
  <si>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</si>
  <si>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</si>
  <si>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</si>
  <si>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</si>
  <si>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</si>
  <si>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</si>
  <si>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</si>
  <si>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</si>
  <si>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</si>
  <si>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</si>
  <si>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</si>
  <si>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</si>
  <si>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</si>
  <si>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</si>
  <si>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</si>
  <si>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</si>
  <si>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</si>
  <si>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</si>
  <si>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</si>
  <si>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</si>
  <si>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</si>
  <si>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</si>
  <si>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</si>
  <si>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</si>
  <si>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</si>
  <si>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</si>
  <si>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</si>
  <si>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</si>
  <si>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</si>
  <si>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</si>
  <si>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</si>
  <si>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</si>
  <si>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</si>
  <si>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</si>
  <si>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</si>
  <si>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</si>
  <si>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</si>
  <si>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</si>
  <si>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</si>
  <si>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</si>
  <si>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</si>
  <si>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</si>
  <si>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</si>
  <si>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</si>
  <si>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</si>
  <si>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</si>
  <si>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</si>
  <si>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</si>
  <si>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</si>
  <si>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</si>
  <si>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</si>
  <si>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</si>
  <si>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</si>
  <si>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</si>
  <si>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</si>
  <si>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</si>
  <si>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</si>
  <si>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</si>
  <si>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</si>
  <si>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</si>
  <si>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</si>
  <si>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</si>
  <si>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</si>
  <si>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</si>
  <si>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</si>
  <si>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</si>
  <si>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</si>
  <si>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</si>
  <si>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</si>
  <si>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</si>
  <si>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</si>
  <si>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</si>
  <si>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</si>
  <si>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</si>
  <si>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</si>
  <si>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</si>
  <si>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</si>
  <si>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</si>
  <si>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</si>
  <si>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</si>
  <si>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</si>
  <si>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</si>
  <si>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</si>
  <si>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</si>
  <si>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</si>
  <si>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</si>
  <si>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</si>
  <si>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</si>
  <si>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</si>
  <si>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</si>
  <si>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</si>
  <si>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</si>
  <si>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</si>
  <si>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</si>
  <si>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</si>
  <si>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</si>
  <si>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</si>
  <si>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</si>
  <si>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</si>
  <si>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</si>
  <si>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</si>
  <si>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</si>
  <si>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</si>
  <si>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</si>
  <si>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</si>
  <si>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</si>
  <si>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</si>
  <si>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</si>
  <si>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</si>
  <si>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</si>
  <si>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</si>
  <si>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</si>
  <si>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</si>
  <si>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</si>
  <si>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</si>
  <si>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</si>
  <si>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</si>
  <si>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</si>
  <si>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</si>
  <si>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</si>
  <si>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</si>
  <si>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</si>
  <si>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</si>
  <si>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</si>
  <si>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</si>
  <si>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</si>
  <si>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</si>
  <si>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</si>
  <si>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</si>
  <si>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</si>
  <si>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</si>
  <si>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</si>
  <si>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</si>
  <si>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</si>
  <si>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</si>
  <si>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</si>
  <si>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</si>
  <si>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</si>
  <si>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</si>
  <si>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</si>
  <si>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</si>
  <si>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</si>
  <si>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</si>
  <si>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</si>
  <si>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</si>
  <si>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</si>
  <si>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</si>
  <si>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</si>
  <si>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</si>
  <si>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</si>
  <si>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</si>
  <si>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</si>
  <si>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</si>
  <si>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</si>
  <si>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</si>
  <si>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</si>
  <si>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</si>
  <si>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</si>
  <si>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</si>
  <si>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</si>
  <si>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</si>
  <si>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</si>
  <si>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</si>
  <si>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</si>
  <si>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</si>
  <si>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</si>
  <si>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</si>
  <si>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</si>
  <si>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</si>
  <si>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</si>
  <si>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</si>
  <si>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</si>
  <si>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</si>
  <si>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</si>
  <si>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</si>
  <si>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</si>
  <si>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</si>
  <si>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</si>
  <si>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</si>
  <si>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</si>
  <si>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</si>
  <si>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</si>
  <si>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</si>
  <si>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</si>
  <si>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</si>
  <si>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</si>
  <si>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</si>
  <si>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</si>
  <si>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</si>
  <si>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</si>
  <si>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</si>
  <si>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</si>
  <si>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</si>
  <si>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</si>
  <si>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</si>
  <si>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</si>
  <si>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</si>
  <si>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</si>
  <si>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</si>
  <si>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</si>
  <si>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</si>
  <si>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</si>
  <si>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</si>
  <si>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</si>
  <si>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</si>
  <si>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</si>
  <si>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</si>
  <si>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</si>
  <si>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</si>
  <si>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</si>
  <si>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</si>
  <si>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</si>
  <si>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</si>
  <si>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</si>
  <si>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</si>
  <si>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</si>
  <si>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</si>
  <si>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</si>
  <si>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</si>
  <si>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</si>
  <si>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</si>
  <si>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</si>
  <si>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</si>
  <si>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</si>
  <si>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</si>
  <si>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</si>
  <si>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</si>
  <si>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</si>
  <si>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</si>
  <si>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</si>
  <si>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</si>
  <si>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</si>
  <si>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</si>
  <si>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</si>
  <si>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</si>
  <si>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</si>
  <si>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</si>
  <si>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</si>
  <si>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</si>
  <si>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</si>
  <si>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</si>
  <si>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</si>
  <si>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</si>
  <si>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</si>
  <si>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</si>
  <si>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</si>
  <si>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</si>
  <si>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</si>
  <si>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</si>
  <si>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</si>
  <si>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</si>
  <si>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</si>
  <si>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</si>
  <si>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</si>
  <si>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</si>
  <si>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</si>
  <si>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</si>
  <si>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</si>
  <si>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</si>
  <si>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</si>
  <si>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</si>
  <si>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</si>
  <si>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</si>
  <si>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</si>
  <si>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</si>
  <si>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</si>
  <si>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</si>
  <si>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</si>
  <si>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</si>
  <si>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</si>
  <si>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</si>
  <si>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</si>
  <si>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</si>
  <si>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</si>
  <si>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</si>
  <si>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</si>
  <si>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</si>
  <si>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</si>
  <si>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</si>
  <si>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</si>
  <si>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</si>
  <si>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</si>
  <si>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</si>
  <si>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</si>
  <si>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</si>
  <si>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</si>
  <si>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</si>
  <si>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</si>
  <si>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</si>
  <si>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</si>
  <si>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</si>
  <si>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</si>
  <si>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</si>
  <si>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</si>
  <si>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</si>
  <si>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</si>
  <si>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</si>
  <si>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</si>
  <si>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</si>
  <si>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</si>
  <si>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</si>
  <si>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</si>
  <si>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</si>
  <si>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</si>
  <si>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</si>
  <si>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</si>
  <si>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</si>
  <si>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</si>
  <si>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</si>
  <si>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</si>
  <si>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</si>
  <si>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</si>
  <si>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</si>
  <si>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</si>
  <si>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</si>
  <si>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</si>
  <si>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</si>
  <si>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</si>
  <si>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</si>
  <si>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</si>
  <si>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</si>
  <si>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</si>
  <si>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</si>
  <si>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</si>
  <si>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</si>
  <si>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</si>
  <si>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</si>
  <si>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</si>
  <si>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</si>
  <si>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</si>
  <si>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</si>
  <si>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</si>
  <si>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</si>
  <si>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</si>
  <si>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</si>
  <si>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</si>
  <si>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</si>
  <si>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</si>
  <si>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</si>
  <si>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</si>
  <si>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</si>
  <si>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</si>
  <si>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</si>
  <si>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</si>
  <si>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</si>
  <si>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</si>
  <si>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</si>
  <si>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</si>
  <si>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</si>
  <si>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</si>
  <si>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</si>
  <si>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</si>
  <si>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</si>
  <si>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</si>
  <si>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</si>
  <si>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</si>
  <si>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</si>
  <si>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</si>
  <si>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</si>
  <si>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</si>
  <si>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</si>
  <si>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</si>
  <si>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</si>
  <si>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</si>
  <si>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</si>
  <si>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</si>
  <si>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</si>
  <si>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</si>
  <si>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</si>
  <si>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</si>
  <si>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</si>
  <si>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</si>
  <si>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</si>
  <si>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</si>
  <si>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</si>
  <si>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</si>
  <si>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</si>
  <si>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</si>
  <si>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</si>
  <si>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</si>
  <si>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</si>
  <si>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</si>
  <si>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</si>
  <si>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</si>
  <si>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</si>
  <si>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</si>
  <si>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</si>
  <si>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</si>
  <si>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</si>
  <si>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</si>
  <si>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</si>
  <si>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</si>
  <si>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</si>
  <si>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</si>
  <si>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</si>
  <si>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</si>
  <si>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</si>
  <si>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</si>
  <si>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</si>
  <si>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</si>
  <si>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</si>
  <si>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</si>
  <si>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</si>
  <si>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</si>
  <si>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</si>
  <si>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</si>
  <si>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</si>
  <si>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</si>
  <si>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</si>
  <si>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</si>
  <si>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</si>
  <si>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</si>
  <si>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</si>
  <si>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</si>
  <si>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</si>
  <si>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</si>
  <si>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</si>
  <si>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</si>
  <si>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</si>
  <si>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</si>
  <si>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</si>
  <si>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</si>
  <si>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</si>
  <si>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</si>
  <si>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</si>
  <si>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</si>
  <si>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</si>
  <si>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</si>
  <si>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</si>
  <si>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</si>
  <si>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</si>
  <si>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</si>
  <si>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</si>
  <si>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</si>
  <si>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</si>
  <si>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</si>
  <si>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</si>
  <si>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</si>
  <si>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</si>
  <si>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</si>
  <si>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</si>
  <si>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</si>
  <si>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</si>
  <si>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</si>
  <si>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</si>
  <si>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</si>
  <si>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</si>
  <si>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</si>
  <si>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</si>
  <si>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</si>
  <si>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</si>
  <si>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</si>
  <si>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</si>
  <si>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</si>
  <si>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</si>
  <si>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</si>
  <si>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</si>
  <si>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</si>
  <si>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</si>
  <si>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</si>
  <si>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</si>
  <si>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</si>
  <si>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</si>
  <si>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</si>
  <si>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</si>
  <si>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</si>
  <si>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</si>
  <si>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</si>
  <si>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</si>
  <si>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</si>
  <si>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</si>
  <si>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</si>
  <si>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</si>
  <si>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</si>
  <si>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</si>
  <si>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</si>
  <si>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</si>
  <si>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</si>
  <si>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</si>
  <si>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</si>
  <si>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</si>
  <si>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</si>
  <si>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</si>
  <si>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</si>
  <si>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</si>
  <si>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</si>
  <si>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</si>
  <si>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</si>
  <si>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</si>
  <si>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</si>
  <si>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</si>
  <si>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</si>
  <si>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</si>
  <si>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</si>
  <si>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</si>
  <si>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</si>
  <si>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</si>
  <si>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</si>
  <si>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</si>
  <si>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</si>
  <si>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</si>
  <si>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</si>
  <si>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</si>
  <si>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</si>
  <si>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</si>
  <si>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</si>
  <si>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</si>
  <si>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</si>
  <si>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</si>
  <si>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</si>
  <si>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</si>
  <si>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</si>
  <si>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</si>
  <si>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</si>
  <si>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</si>
  <si>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</si>
  <si>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</si>
  <si>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</si>
  <si>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</si>
  <si>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</si>
  <si>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</si>
  <si>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</si>
  <si>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</si>
  <si>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</si>
  <si>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</si>
  <si>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</si>
  <si>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</si>
  <si>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</si>
  <si>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</si>
  <si>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</si>
  <si>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</si>
  <si>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</si>
  <si>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</si>
  <si>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</si>
  <si>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</si>
  <si>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</si>
  <si>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</si>
  <si>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</si>
  <si>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</si>
  <si>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</si>
  <si>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</si>
  <si>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</si>
  <si>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</si>
  <si>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</si>
  <si>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</si>
  <si>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</si>
  <si>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</si>
  <si>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</si>
  <si>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</si>
  <si>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</si>
  <si>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</si>
  <si>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</si>
  <si>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</si>
  <si>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</si>
  <si>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</si>
  <si>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</si>
  <si>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</si>
  <si>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</si>
  <si>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</si>
  <si>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</si>
  <si>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</si>
  <si>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</si>
  <si>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</si>
  <si>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</si>
  <si>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</si>
  <si>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</si>
  <si>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</si>
  <si>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</si>
  <si>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</si>
  <si>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</si>
  <si>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</si>
  <si>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</si>
  <si>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</si>
  <si>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</si>
  <si>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</si>
  <si>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</si>
  <si>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</si>
  <si>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</si>
  <si>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</si>
  <si>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</si>
  <si>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</si>
  <si>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</si>
  <si>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</si>
  <si>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</si>
  <si>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</si>
  <si>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</si>
  <si>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</si>
  <si>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</si>
  <si>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</si>
  <si>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</si>
  <si>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</si>
  <si>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</si>
  <si>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</si>
  <si>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</si>
  <si>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</si>
  <si>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</si>
  <si>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</si>
  <si>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</si>
  <si>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</si>
  <si>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</si>
  <si>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</si>
  <si>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</si>
  <si>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</si>
  <si>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</si>
  <si>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</si>
  <si>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</si>
  <si>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</si>
  <si>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</si>
  <si>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</si>
  <si>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</si>
  <si>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</si>
  <si>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</si>
  <si>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</si>
  <si>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</si>
  <si>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</si>
  <si>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</si>
  <si>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</si>
  <si>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</si>
  <si>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</si>
  <si>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</si>
  <si>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</si>
  <si>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</si>
  <si>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</si>
  <si>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</si>
  <si>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</si>
  <si>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</si>
  <si>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</si>
  <si>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</si>
  <si>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</si>
  <si>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</si>
  <si>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</si>
  <si>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</si>
  <si>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</si>
  <si>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</si>
  <si>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</si>
  <si>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</si>
  <si>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</si>
  <si>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</si>
  <si>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</si>
  <si>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</si>
  <si>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</si>
  <si>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</si>
  <si>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</si>
  <si>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</si>
  <si>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</si>
  <si>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</si>
  <si>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</si>
  <si>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</si>
  <si>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</si>
  <si>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</si>
  <si>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</si>
  <si>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</si>
  <si>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</si>
  <si>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</si>
  <si>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</si>
  <si>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</si>
  <si>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</si>
  <si>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</si>
  <si>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</si>
  <si>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</si>
  <si>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</si>
  <si>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</si>
  <si>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</si>
  <si>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</si>
  <si>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</si>
  <si>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</si>
  <si>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</si>
  <si>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</si>
  <si>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</si>
  <si>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</si>
  <si>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</si>
  <si>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</si>
  <si>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</si>
  <si>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</si>
  <si>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</si>
  <si>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</si>
  <si>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</si>
  <si>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</si>
  <si>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</si>
  <si>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</si>
  <si>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</si>
  <si>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</si>
  <si>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</si>
  <si>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</si>
  <si>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</si>
  <si>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</si>
  <si>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</si>
  <si>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</si>
  <si>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</si>
  <si>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</si>
  <si>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</si>
  <si>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</si>
  <si>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</si>
  <si>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</si>
  <si>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</si>
  <si>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</si>
  <si>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</si>
  <si>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</si>
  <si>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</si>
  <si>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</si>
  <si>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</si>
  <si>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</si>
  <si>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</si>
  <si>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</si>
  <si>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</si>
  <si>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</si>
  <si>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</si>
  <si>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</si>
  <si>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</si>
  <si>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</si>
  <si>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</si>
  <si>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</si>
  <si>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</si>
  <si>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</si>
  <si>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</si>
  <si>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</si>
  <si>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</si>
  <si>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</si>
  <si>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</si>
  <si>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</si>
  <si>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</si>
  <si>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</si>
  <si>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</si>
  <si>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</si>
  <si>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</si>
  <si>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</si>
  <si>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</si>
  <si>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</si>
  <si>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</si>
  <si>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</si>
  <si>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</si>
  <si>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</si>
  <si>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</si>
  <si>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</si>
  <si>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</si>
  <si>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</si>
  <si>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</si>
  <si>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</si>
  <si>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</si>
  <si>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</si>
  <si>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</si>
  <si>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</si>
  <si>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</si>
  <si>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</si>
  <si>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</si>
  <si>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</si>
  <si>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</si>
  <si>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</si>
  <si>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</si>
  <si>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</si>
  <si>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</si>
  <si>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</si>
  <si>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</si>
  <si>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</si>
  <si>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</si>
  <si>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</si>
  <si>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</si>
  <si>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</si>
  <si>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</si>
  <si>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</si>
  <si>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</si>
  <si>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</si>
  <si>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</si>
  <si>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</si>
  <si>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</si>
  <si>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</si>
  <si>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</si>
  <si>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</si>
  <si>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</si>
  <si>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</si>
  <si>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</si>
  <si>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</si>
  <si>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</si>
  <si>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</si>
  <si>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</si>
  <si>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</si>
  <si>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</si>
  <si>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</si>
  <si>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</si>
  <si>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</si>
  <si>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</si>
  <si>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</si>
  <si>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</si>
  <si>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</si>
  <si>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</si>
  <si>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</si>
  <si>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</si>
  <si>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</si>
  <si>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</si>
  <si>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</si>
  <si>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</si>
  <si>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</si>
  <si>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</si>
  <si>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</si>
  <si>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</si>
  <si>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</si>
  <si>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</si>
  <si>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</si>
  <si>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</si>
  <si>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</si>
  <si>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</si>
  <si>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</si>
  <si>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</si>
  <si>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</si>
  <si>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</si>
  <si>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</si>
  <si>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</si>
  <si>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</si>
  <si>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</si>
  <si>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</si>
  <si>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</si>
  <si>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</si>
  <si>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</si>
  <si>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</si>
  <si>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</si>
  <si>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</si>
  <si>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</si>
  <si>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</si>
  <si>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</si>
  <si>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</si>
  <si>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</si>
  <si>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</si>
  <si>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</si>
  <si>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</si>
  <si>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</si>
  <si>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</si>
  <si>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</si>
  <si>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</si>
  <si>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</si>
  <si>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</si>
  <si>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</si>
  <si>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</si>
  <si>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</si>
  <si>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</si>
  <si>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</si>
  <si>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</si>
  <si>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</si>
  <si>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</si>
  <si>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</si>
  <si>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</si>
  <si>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</si>
  <si>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</si>
  <si>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</si>
  <si>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</si>
  <si>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</si>
  <si>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</si>
  <si>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</si>
  <si>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</si>
  <si>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</si>
  <si>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</si>
  <si>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</si>
  <si>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</si>
  <si>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</si>
  <si>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</si>
  <si>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</si>
  <si>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</si>
  <si>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</si>
  <si>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</si>
  <si>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</si>
  <si>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</si>
  <si>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</si>
  <si>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</si>
  <si>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</si>
  <si>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</si>
  <si>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</si>
  <si>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</si>
  <si>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</si>
  <si>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</si>
  <si>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</si>
  <si>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</si>
  <si>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</si>
  <si>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</si>
  <si>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</si>
  <si>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</si>
  <si>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</si>
  <si>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</si>
  <si>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</si>
  <si>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</si>
  <si>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</si>
  <si>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</si>
  <si>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</si>
  <si>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</si>
  <si>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</si>
  <si>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</si>
  <si>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</si>
  <si>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</si>
  <si>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</si>
  <si>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</si>
  <si>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</si>
  <si>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</si>
  <si>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</si>
  <si>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</si>
  <si>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</si>
  <si>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</si>
  <si>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</si>
  <si>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</si>
  <si>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</si>
  <si>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</si>
  <si>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</si>
  <si>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</si>
  <si>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</si>
  <si>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</si>
  <si>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</si>
  <si>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</si>
  <si>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</si>
  <si>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</si>
  <si>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</si>
  <si>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</si>
  <si>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</si>
  <si>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</si>
  <si>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</si>
  <si>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</si>
  <si>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</si>
  <si>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</si>
  <si>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</si>
  <si>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</si>
  <si>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</si>
  <si>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</si>
  <si>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</si>
  <si>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</si>
  <si>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</si>
  <si>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</si>
  <si>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</si>
  <si>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</si>
  <si>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</si>
  <si>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</si>
  <si>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</si>
  <si>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</si>
  <si>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</si>
  <si>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</si>
  <si>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</si>
  <si>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</si>
  <si>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</si>
  <si>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</si>
  <si>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</si>
  <si>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</si>
  <si>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</si>
  <si>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</si>
  <si>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</si>
  <si>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</si>
  <si>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</si>
  <si>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</si>
  <si>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</si>
  <si>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</si>
  <si>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</si>
  <si>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</si>
  <si>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</si>
  <si>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</si>
  <si>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</si>
  <si>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</si>
  <si>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</si>
  <si>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</si>
  <si>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</si>
  <si>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</si>
  <si>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</si>
  <si>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</si>
  <si>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</si>
  <si>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</si>
  <si>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</si>
  <si>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</si>
  <si>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</si>
  <si>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</si>
  <si>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</si>
  <si>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</si>
  <si>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</si>
  <si>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</si>
  <si>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</si>
  <si>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</si>
  <si>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</si>
  <si>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</si>
  <si>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</si>
  <si>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</si>
  <si>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</si>
  <si>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</si>
  <si>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</si>
  <si>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</si>
  <si>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</si>
  <si>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</si>
  <si>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</si>
  <si>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</si>
  <si>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</si>
  <si>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</si>
  <si>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</si>
  <si>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</si>
  <si>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</si>
  <si>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</si>
  <si>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</si>
  <si>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</si>
  <si>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</si>
  <si>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</si>
  <si>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</si>
  <si>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</si>
  <si>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</si>
  <si>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</si>
  <si>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</si>
  <si>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</si>
  <si>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</si>
  <si>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</si>
  <si>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</si>
  <si>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</si>
  <si>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</si>
  <si>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</si>
  <si>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</si>
  <si>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</si>
  <si>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</si>
  <si>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</si>
  <si>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</si>
  <si>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</si>
  <si>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</si>
  <si>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</si>
  <si>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</si>
  <si>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</si>
  <si>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</si>
  <si>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</si>
  <si>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</si>
  <si>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</si>
  <si>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</si>
  <si>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</si>
  <si>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</si>
  <si>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</si>
  <si>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</si>
  <si>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</si>
  <si>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</si>
  <si>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</si>
  <si>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</si>
  <si>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</si>
  <si>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</si>
  <si>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</si>
  <si>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</si>
  <si>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</si>
  <si>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</si>
  <si>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</si>
  <si>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</si>
  <si>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</si>
  <si>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</si>
  <si>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</si>
  <si>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</si>
  <si>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</si>
  <si>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</si>
  <si>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</si>
  <si>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</si>
  <si>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</si>
  <si>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</si>
  <si>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</si>
  <si>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</si>
  <si>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</si>
  <si>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</si>
  <si>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</si>
  <si>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</si>
  <si>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</si>
  <si>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</si>
  <si>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</si>
  <si>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</si>
  <si>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</si>
  <si>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</si>
  <si>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</si>
  <si>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</si>
  <si>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</si>
  <si>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</si>
  <si>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</si>
  <si>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</si>
  <si>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</si>
  <si>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</si>
  <si>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</si>
  <si>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</si>
  <si>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</si>
  <si>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</si>
  <si>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</si>
  <si>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</si>
  <si>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</si>
  <si>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</si>
  <si>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</si>
  <si>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</si>
  <si>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</si>
  <si>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</si>
  <si>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</si>
  <si>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</si>
  <si>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</si>
  <si>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</si>
  <si>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</si>
  <si>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</si>
  <si>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</si>
  <si>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</si>
  <si>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</si>
  <si>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</si>
  <si>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</si>
  <si>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</si>
  <si>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</si>
  <si>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</si>
  <si>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</si>
  <si>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</si>
  <si>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</si>
  <si>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</si>
  <si>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</si>
  <si>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</si>
  <si>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</si>
  <si>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</si>
  <si>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</si>
  <si>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</si>
  <si>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</si>
  <si>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</si>
  <si>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</si>
  <si>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</si>
  <si>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</si>
  <si>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</si>
  <si>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</si>
  <si>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</si>
  <si>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</si>
  <si>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</si>
  <si>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</si>
  <si>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</si>
  <si>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</si>
  <si>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</si>
  <si>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</si>
  <si>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</si>
  <si>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</si>
  <si>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</si>
  <si>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</si>
  <si>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</si>
  <si>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</si>
  <si>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</si>
  <si>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</si>
  <si>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</si>
  <si>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</si>
  <si>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</si>
  <si>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</si>
  <si>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</si>
  <si>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</si>
  <si>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</si>
  <si>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</si>
  <si>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</si>
  <si>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</si>
  <si>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</si>
  <si>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</si>
  <si>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</si>
  <si>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</si>
  <si>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</si>
  <si>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</si>
  <si>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</si>
  <si>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</si>
  <si>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</si>
  <si>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</si>
  <si>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</si>
  <si>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</si>
  <si>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</si>
  <si>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</si>
  <si>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</si>
  <si>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</si>
  <si>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</si>
  <si>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</si>
  <si>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</si>
  <si>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</si>
  <si>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</si>
  <si>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</si>
  <si>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</si>
  <si>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</si>
  <si>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</si>
  <si>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</si>
  <si>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</si>
  <si>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</si>
  <si>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</si>
  <si>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</si>
  <si>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</si>
  <si>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</si>
  <si>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</si>
  <si>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</si>
  <si>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</si>
  <si>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</si>
  <si>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</si>
  <si>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</si>
  <si>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</si>
  <si>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</si>
  <si>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</si>
  <si>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</si>
  <si>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</si>
  <si>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</si>
  <si>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</si>
  <si>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</si>
  <si>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</si>
  <si>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</si>
  <si>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</si>
  <si>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</si>
  <si>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</si>
  <si>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</si>
  <si>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</si>
  <si>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</si>
  <si>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</si>
  <si>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</si>
  <si>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</si>
  <si>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</si>
  <si>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</si>
  <si>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</si>
  <si>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</si>
  <si>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</si>
  <si>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</si>
  <si>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</si>
  <si>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</si>
  <si>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</si>
  <si>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</si>
  <si>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</si>
  <si>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</si>
  <si>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</si>
  <si>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</si>
  <si>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</si>
  <si>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</si>
  <si>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</si>
  <si>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</si>
  <si>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</si>
  <si>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</si>
  <si>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</si>
  <si>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</si>
  <si>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</si>
  <si>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</si>
  <si>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</si>
  <si>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</si>
  <si>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</si>
  <si>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</si>
  <si>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</si>
  <si>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</si>
  <si>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</si>
  <si>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</si>
  <si>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</si>
  <si>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</si>
  <si>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</si>
  <si>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</si>
  <si>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</si>
  <si>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</si>
  <si>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</si>
  <si>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</si>
  <si>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</si>
  <si>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</si>
  <si>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</si>
  <si>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</si>
  <si>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</si>
  <si>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</si>
  <si>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</si>
  <si>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</si>
  <si>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</si>
  <si>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</si>
  <si>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</si>
  <si>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</si>
  <si>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</si>
  <si>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</si>
  <si>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</si>
  <si>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</si>
  <si>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</si>
  <si>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</si>
  <si>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</si>
  <si>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</si>
  <si>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</si>
  <si>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</si>
  <si>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</si>
  <si>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</si>
  <si>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</si>
  <si>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</si>
  <si>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</si>
  <si>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</si>
  <si>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</si>
  <si>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</si>
  <si>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</si>
  <si>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</si>
  <si>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</si>
  <si>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</si>
  <si>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</si>
  <si>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</si>
  <si>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</si>
  <si>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</si>
  <si>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</si>
  <si>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</si>
  <si>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</si>
  <si>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</si>
  <si>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</si>
  <si>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</si>
  <si>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</si>
  <si>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</si>
  <si>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</si>
  <si>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</si>
  <si>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</si>
  <si>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</si>
  <si>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</si>
  <si>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</si>
  <si>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</si>
  <si>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</si>
  <si>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</si>
  <si>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</si>
  <si>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</si>
  <si>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</si>
  <si>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</si>
  <si>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</si>
  <si>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</si>
  <si>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</si>
  <si>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</si>
  <si>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</si>
  <si>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</si>
  <si>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</si>
  <si>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</si>
  <si>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</si>
  <si>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</si>
  <si>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</si>
  <si>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</si>
  <si>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</si>
  <si>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</si>
  <si>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</si>
  <si>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</si>
  <si>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</si>
  <si>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</si>
  <si>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</si>
  <si>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</si>
  <si>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</si>
  <si>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</si>
  <si>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</si>
  <si>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</si>
  <si>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</si>
  <si>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</si>
  <si>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</si>
  <si>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</si>
  <si>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</si>
  <si>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</si>
  <si>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</si>
  <si>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</si>
  <si>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</si>
  <si>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</si>
  <si>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</si>
  <si>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</si>
  <si>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</si>
  <si>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</si>
  <si>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</si>
  <si>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</si>
  <si>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</si>
  <si>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</si>
  <si>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</si>
  <si>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</si>
  <si>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</si>
  <si>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</si>
  <si>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</si>
  <si>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</si>
  <si>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</si>
  <si>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</si>
  <si>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</si>
  <si>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</si>
  <si>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</si>
  <si>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</si>
  <si>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</si>
  <si>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</si>
  <si>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</si>
  <si>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</si>
  <si>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</si>
  <si>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</si>
  <si>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</si>
  <si>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</si>
  <si>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</si>
  <si>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</si>
  <si>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</si>
  <si>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</si>
  <si>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</si>
  <si>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</si>
  <si>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</si>
  <si>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</si>
  <si>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</si>
  <si>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</si>
  <si>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</si>
  <si>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</si>
  <si>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</si>
  <si>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</si>
  <si>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</si>
  <si>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</si>
  <si>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</si>
  <si>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</si>
  <si>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</si>
  <si>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</si>
  <si>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</si>
  <si>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</si>
  <si>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</si>
  <si>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</si>
  <si>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</si>
  <si>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</si>
  <si>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</si>
  <si>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</si>
  <si>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</si>
  <si>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</si>
  <si>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</si>
  <si>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</si>
  <si>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</si>
  <si>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</si>
  <si>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</si>
  <si>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</si>
  <si>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</si>
  <si>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</si>
  <si>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</si>
  <si>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</si>
  <si>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</si>
  <si>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</si>
  <si>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</si>
  <si>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</si>
  <si>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</si>
  <si>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</si>
  <si>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</si>
  <si>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</si>
  <si>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</si>
  <si>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</si>
  <si>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</si>
  <si>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</si>
  <si>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</si>
  <si>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</si>
  <si>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</si>
  <si>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</si>
  <si>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</si>
  <si>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</si>
  <si>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</si>
  <si>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</si>
  <si>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</si>
  <si>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</si>
  <si>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</si>
  <si>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</si>
  <si>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</si>
  <si>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</si>
  <si>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</si>
  <si>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</si>
  <si>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</si>
  <si>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</si>
  <si>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</si>
  <si>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</si>
  <si>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</si>
  <si>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</si>
  <si>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</si>
  <si>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</si>
  <si>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</si>
  <si>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</si>
  <si>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</si>
  <si>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</si>
  <si>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</si>
  <si>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</si>
  <si>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</si>
  <si>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</si>
  <si>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</si>
  <si>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</si>
  <si>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</si>
  <si>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</si>
  <si>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</si>
  <si>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</si>
  <si>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</si>
  <si>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</si>
  <si>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</si>
  <si>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</si>
  <si>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</si>
  <si>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</si>
  <si>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</si>
  <si>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</si>
  <si>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</si>
  <si>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</si>
  <si>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</si>
  <si>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</si>
  <si>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</si>
  <si>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</si>
  <si>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</si>
  <si>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</si>
  <si>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</si>
  <si>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</si>
  <si>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</si>
  <si>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</si>
  <si>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</si>
  <si>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</si>
  <si>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</si>
  <si>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</si>
  <si>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</si>
  <si>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</si>
  <si>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</si>
  <si>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</si>
  <si>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</si>
  <si>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</si>
  <si>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</si>
  <si>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</si>
  <si>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</si>
  <si>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</si>
  <si>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</si>
  <si>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</si>
  <si>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</si>
  <si>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</si>
  <si>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</si>
  <si>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</si>
  <si>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</si>
  <si>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</si>
  <si>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</si>
  <si>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</si>
  <si>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</si>
  <si>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</si>
  <si>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</si>
  <si>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</si>
  <si>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</si>
  <si>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</si>
  <si>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</si>
  <si>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</si>
  <si>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</si>
  <si>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</si>
  <si>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</si>
  <si>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</si>
  <si>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</si>
  <si>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</si>
  <si>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</si>
  <si>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</si>
  <si>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</si>
  <si>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</si>
  <si>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</si>
  <si>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</si>
  <si>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</si>
  <si>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</si>
  <si>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</si>
  <si>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</si>
  <si>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</si>
  <si>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</si>
  <si>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</si>
  <si>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</si>
  <si>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</si>
  <si>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</si>
  <si>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</si>
  <si>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</si>
  <si>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</si>
  <si>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</si>
  <si>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</si>
  <si>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</si>
  <si>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</si>
  <si>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</si>
  <si>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</si>
  <si>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</si>
  <si>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</si>
  <si>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</si>
  <si>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</si>
  <si>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</si>
  <si>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</si>
  <si>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</si>
  <si>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</si>
  <si>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</si>
  <si>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</si>
  <si>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</si>
  <si>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</si>
  <si>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</si>
  <si>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</si>
  <si>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</si>
  <si>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</si>
  <si>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</si>
  <si>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</si>
  <si>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</si>
  <si>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</si>
  <si>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</si>
  <si>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</si>
  <si>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</si>
  <si>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</si>
  <si>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</si>
  <si>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</si>
  <si>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</si>
  <si>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</si>
  <si>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</si>
  <si>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</si>
  <si>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</si>
  <si>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</si>
  <si>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</si>
  <si>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</si>
  <si>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</si>
  <si>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</si>
  <si>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</si>
  <si>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</si>
  <si>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</si>
  <si>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</si>
  <si>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</si>
  <si>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</si>
  <si>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</si>
  <si>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</si>
  <si>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</si>
  <si>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</si>
  <si>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</si>
  <si>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</si>
  <si>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</si>
  <si>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</si>
  <si>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</si>
  <si>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</si>
  <si>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</si>
  <si>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</si>
  <si>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</si>
  <si>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</si>
  <si>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</si>
  <si>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</si>
  <si>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</si>
  <si>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</si>
  <si>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</si>
  <si>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</si>
  <si>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</si>
  <si>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</si>
  <si>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</si>
  <si>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</si>
  <si>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</si>
  <si>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</si>
  <si>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</si>
  <si>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</si>
  <si>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</si>
  <si>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</si>
  <si>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</si>
  <si>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</si>
  <si>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</si>
  <si>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</si>
  <si>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</si>
  <si>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</si>
  <si>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</si>
  <si>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</si>
  <si>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</si>
  <si>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</si>
  <si>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</si>
  <si>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</si>
  <si>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</si>
  <si>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</si>
  <si>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</si>
  <si>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</si>
  <si>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</si>
  <si>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</si>
  <si>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</si>
  <si>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</si>
  <si>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</si>
  <si>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</si>
  <si>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</si>
  <si>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</si>
  <si>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</si>
  <si>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</si>
  <si>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</si>
  <si>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</si>
  <si>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</si>
  <si>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</si>
  <si>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</si>
  <si>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</si>
  <si>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</si>
  <si>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</si>
  <si>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</si>
  <si>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</si>
  <si>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</si>
  <si>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</si>
  <si>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</si>
  <si>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</si>
  <si>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</si>
  <si>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</si>
  <si>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</si>
  <si>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</si>
  <si>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</si>
  <si>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</si>
  <si>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</si>
  <si>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</si>
  <si>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</si>
  <si>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</si>
  <si>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</si>
  <si>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</si>
  <si>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</si>
  <si>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</si>
  <si>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</si>
  <si>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</si>
  <si>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</si>
  <si>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</si>
  <si>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</si>
  <si>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</si>
  <si>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</si>
  <si>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</si>
  <si>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</si>
  <si>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</si>
  <si>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</si>
  <si>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</si>
  <si>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</si>
  <si>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</si>
  <si>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</si>
  <si>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</si>
  <si>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</si>
  <si>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</si>
  <si>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</si>
  <si>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</si>
  <si>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</si>
  <si>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</si>
  <si>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</si>
  <si>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</si>
  <si>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</si>
  <si>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</si>
  <si>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</si>
  <si>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</si>
  <si>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</si>
  <si>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</si>
  <si>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</si>
  <si>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</si>
  <si>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</si>
  <si>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</si>
  <si>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</si>
  <si>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</si>
  <si>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</si>
  <si>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</si>
  <si>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</si>
  <si>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</si>
  <si>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</si>
  <si>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</si>
  <si>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</si>
  <si>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</si>
  <si>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</si>
  <si>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</si>
  <si>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</si>
  <si>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</si>
  <si>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</si>
  <si>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</si>
  <si>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</si>
  <si>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</si>
  <si>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</si>
  <si>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</si>
  <si>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</si>
  <si>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</si>
  <si>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</si>
  <si>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</si>
  <si>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</si>
  <si>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</si>
  <si>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</si>
  <si>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</si>
  <si>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</si>
  <si>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</si>
  <si>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</si>
  <si>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</si>
  <si>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</si>
  <si>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</si>
  <si>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</si>
  <si>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</si>
  <si>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</si>
  <si>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</si>
  <si>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</si>
  <si>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</si>
  <si>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</si>
  <si>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</si>
  <si>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</si>
  <si>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</si>
  <si>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</si>
  <si>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</si>
  <si>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</si>
  <si>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</si>
  <si>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</si>
  <si>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</si>
  <si>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</si>
  <si>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</si>
  <si>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</si>
  <si>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</si>
  <si>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</si>
  <si>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</si>
  <si>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</si>
  <si>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</si>
  <si>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</si>
  <si>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</si>
  <si>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</si>
  <si>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</si>
  <si>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</si>
  <si>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</si>
  <si>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</si>
  <si>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</si>
  <si>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</si>
  <si>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</si>
  <si>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</si>
  <si>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</si>
  <si>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</si>
  <si>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</si>
  <si>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</si>
  <si>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</si>
  <si>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</si>
  <si>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</si>
  <si>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</si>
  <si>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</si>
  <si>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</si>
  <si>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</si>
  <si>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</si>
  <si>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</si>
  <si>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</si>
  <si>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</si>
  <si>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</si>
  <si>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</si>
  <si>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</si>
  <si>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</si>
  <si>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</si>
  <si>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</si>
  <si>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</si>
  <si>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</si>
  <si>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</si>
  <si>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</si>
  <si>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</si>
  <si>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</si>
  <si>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</si>
  <si>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</si>
  <si>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</si>
  <si>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</si>
  <si>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</si>
  <si>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</si>
  <si>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</si>
  <si>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</si>
  <si>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</si>
  <si>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</si>
  <si>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</si>
  <si>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</si>
  <si>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</si>
  <si>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</si>
  <si>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</si>
  <si>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</si>
  <si>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</si>
  <si>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</si>
  <si>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</si>
  <si>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</si>
  <si>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</si>
  <si>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</si>
  <si>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</si>
  <si>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</si>
  <si>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</si>
  <si>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</si>
  <si>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</si>
  <si>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</si>
  <si>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</si>
  <si>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</si>
  <si>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</si>
  <si>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</si>
  <si>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</si>
  <si>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</si>
  <si>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</si>
  <si>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</si>
  <si>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</si>
  <si>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</si>
  <si>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</si>
  <si>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</si>
  <si>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</si>
  <si>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</si>
  <si>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</si>
  <si>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</si>
  <si>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</si>
  <si>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</si>
  <si>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</si>
  <si>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</si>
  <si>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</si>
  <si>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</si>
  <si>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</si>
  <si>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</si>
  <si>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</si>
  <si>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</si>
  <si>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</si>
  <si>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</si>
  <si>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</si>
  <si>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</si>
  <si>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</si>
  <si>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</si>
  <si>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</si>
  <si>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</si>
  <si>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</si>
  <si>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</si>
  <si>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</si>
  <si>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</si>
  <si>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</si>
  <si>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</si>
  <si>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</si>
  <si>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</si>
  <si>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</si>
  <si>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</si>
  <si>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</si>
  <si>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</si>
  <si>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</si>
  <si>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</si>
  <si>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</si>
  <si>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</si>
  <si>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</si>
  <si>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</si>
  <si>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</si>
  <si>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</si>
  <si>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</si>
  <si>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</si>
  <si>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</si>
  <si>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</si>
  <si>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</si>
  <si>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</si>
  <si>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</si>
  <si>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</si>
  <si>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</si>
  <si>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</si>
  <si>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</si>
  <si>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</si>
  <si>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</si>
  <si>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</si>
  <si>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</si>
  <si>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</si>
  <si>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</si>
  <si>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</si>
  <si>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</si>
  <si>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</si>
  <si>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</si>
  <si>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</si>
  <si>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</si>
  <si>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</si>
  <si>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</si>
  <si>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</si>
  <si>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</si>
  <si>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</si>
  <si>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</si>
  <si>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</si>
  <si>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</si>
  <si>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</si>
  <si>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</si>
  <si>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</si>
  <si>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</si>
  <si>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</si>
  <si>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</si>
  <si>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</si>
  <si>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</si>
  <si>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</si>
  <si>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</si>
  <si>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</si>
  <si>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</si>
  <si>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</si>
  <si>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</si>
  <si>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</si>
  <si>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</si>
  <si>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</si>
  <si>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</si>
  <si>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</si>
  <si>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</si>
  <si>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</si>
  <si>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</si>
  <si>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</si>
  <si>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</si>
  <si>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</si>
  <si>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</si>
  <si>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</si>
  <si>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</si>
  <si>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</si>
  <si>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</si>
  <si>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</si>
  <si>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</si>
  <si>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</si>
  <si>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</si>
  <si>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</si>
  <si>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</si>
  <si>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</si>
  <si>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</si>
  <si>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</si>
  <si>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</si>
  <si>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</si>
  <si>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</si>
  <si>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</si>
  <si>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</si>
  <si>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</si>
  <si>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</si>
  <si>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</si>
  <si>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</si>
  <si>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</si>
  <si>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</si>
  <si>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</si>
  <si>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</si>
  <si>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</si>
  <si>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</si>
  <si>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</si>
  <si>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</si>
  <si>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</si>
  <si>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</si>
  <si>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</si>
  <si>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</si>
  <si>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</si>
  <si>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</si>
  <si>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</si>
  <si>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</si>
  <si>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</si>
  <si>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</si>
  <si>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</si>
  <si>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</si>
  <si>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</si>
  <si>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</si>
  <si>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</si>
  <si>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</si>
  <si>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</si>
  <si>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</si>
  <si>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</si>
  <si>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</si>
  <si>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</si>
  <si>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</si>
  <si>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</si>
  <si>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</si>
  <si>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</si>
  <si>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</si>
  <si>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</si>
  <si>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</si>
  <si>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</si>
  <si>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</si>
  <si>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</si>
  <si>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</si>
  <si>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</si>
  <si>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</si>
  <si>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</si>
  <si>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</si>
  <si>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</si>
  <si>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</si>
  <si>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</si>
  <si>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</si>
  <si>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</si>
  <si>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</si>
  <si>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</si>
  <si>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</si>
  <si>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</si>
  <si>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</si>
  <si>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</si>
  <si>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</si>
  <si>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</si>
  <si>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</si>
  <si>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</si>
  <si>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</si>
  <si>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</si>
  <si>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</si>
  <si>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</si>
  <si>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</si>
  <si>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</si>
  <si>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</si>
  <si>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</si>
  <si>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</si>
  <si>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</si>
  <si>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</si>
  <si>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</si>
  <si>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</si>
  <si>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</si>
  <si>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</si>
  <si>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</si>
  <si>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</si>
  <si>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</si>
  <si>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</si>
  <si>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</si>
  <si>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</si>
  <si>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</si>
  <si>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</si>
  <si>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</si>
  <si>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</si>
  <si>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</si>
  <si>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</si>
  <si>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</si>
  <si>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</si>
  <si>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</si>
  <si>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</si>
  <si>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</si>
  <si>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</si>
  <si>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</si>
  <si>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</si>
  <si>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</si>
  <si>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</si>
  <si>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</si>
  <si>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</si>
  <si>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</si>
  <si>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</si>
  <si>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</si>
  <si>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</si>
  <si>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</si>
  <si>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</si>
  <si>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</si>
  <si>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</si>
  <si>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</si>
  <si>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</si>
  <si>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</si>
  <si>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</si>
  <si>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</si>
  <si>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</si>
  <si>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</si>
  <si>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</si>
  <si>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</si>
  <si>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</si>
  <si>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</si>
  <si>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</si>
  <si>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</si>
  <si>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</si>
  <si>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</si>
  <si>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</si>
  <si>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</si>
  <si>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</si>
  <si>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</si>
  <si>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</si>
  <si>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</si>
  <si>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</si>
  <si>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</si>
  <si>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</si>
  <si>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</si>
  <si>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</si>
  <si>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</si>
  <si>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</si>
  <si>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</si>
  <si>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</si>
  <si>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</si>
  <si>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</si>
  <si>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</si>
  <si>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</si>
  <si>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</si>
  <si>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</si>
  <si>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</si>
  <si>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</si>
  <si>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</si>
  <si>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</si>
  <si>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</si>
  <si>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</si>
  <si>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</si>
  <si>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</si>
  <si>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</si>
  <si>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</si>
  <si>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</si>
  <si>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</si>
  <si>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</si>
  <si>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</si>
  <si>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</si>
  <si>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</si>
  <si>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</si>
  <si>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</si>
  <si>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</si>
  <si>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</si>
  <si>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</si>
  <si>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</si>
  <si>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</si>
  <si>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</si>
  <si>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</si>
  <si>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</si>
  <si>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</si>
  <si>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</si>
  <si>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</si>
  <si>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</si>
  <si>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</si>
  <si>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</si>
  <si>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</si>
  <si>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</si>
  <si>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</si>
  <si>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</si>
  <si>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</si>
  <si>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</si>
  <si>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</si>
  <si>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</si>
  <si>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</si>
  <si>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</si>
  <si>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</si>
  <si>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</si>
  <si>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</si>
  <si>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</si>
  <si>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</si>
  <si>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</si>
  <si>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</si>
  <si>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</si>
  <si>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</si>
  <si>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</si>
  <si>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</si>
  <si>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</si>
  <si>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</si>
  <si>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</si>
  <si>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</si>
  <si>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</si>
  <si>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</si>
  <si>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</si>
  <si>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</si>
  <si>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</si>
  <si>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</si>
  <si>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</si>
  <si>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</si>
  <si>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</si>
  <si>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</si>
  <si>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</si>
  <si>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</si>
  <si>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</si>
  <si>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</si>
  <si>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</si>
  <si>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</si>
  <si>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</si>
  <si>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</si>
  <si>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</si>
  <si>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</si>
  <si>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</si>
  <si>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</si>
  <si>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</si>
  <si>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</si>
  <si>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</si>
  <si>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</si>
  <si>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</si>
  <si>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</si>
  <si>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</si>
  <si>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</si>
  <si>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</si>
  <si>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</si>
  <si>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</si>
  <si>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</si>
  <si>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</si>
  <si>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</si>
  <si>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</si>
  <si>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</si>
  <si>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</si>
  <si>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</si>
  <si>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</si>
  <si>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</si>
  <si>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</si>
  <si>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</si>
  <si>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</si>
  <si>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</si>
  <si>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</si>
  <si>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</si>
  <si>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</si>
  <si>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</si>
  <si>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</si>
  <si>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</si>
  <si>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</si>
  <si>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</si>
  <si>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</si>
  <si>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</si>
  <si>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</si>
  <si>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</si>
  <si>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</si>
  <si>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</si>
  <si>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</si>
  <si>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</si>
  <si>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</si>
  <si>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</si>
  <si>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</si>
  <si>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</si>
  <si>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</si>
  <si>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</si>
  <si>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</si>
  <si>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</si>
  <si>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</si>
  <si>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</si>
  <si>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</si>
  <si>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</si>
  <si>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</si>
  <si>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</si>
  <si>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</si>
  <si>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</si>
  <si>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</si>
  <si>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</si>
  <si>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</si>
  <si>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</si>
  <si>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</si>
  <si>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</si>
  <si>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</si>
  <si>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</si>
  <si>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</si>
  <si>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</si>
  <si>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</si>
  <si>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</si>
  <si>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</si>
  <si>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</si>
  <si>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</si>
  <si>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</si>
  <si>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</si>
  <si>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</si>
  <si>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</si>
  <si>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</si>
  <si>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</si>
  <si>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</si>
  <si>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</si>
  <si>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</si>
  <si>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</si>
  <si>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</si>
  <si>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</si>
  <si>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</si>
  <si>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</si>
  <si>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</si>
  <si>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</si>
  <si>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</si>
  <si>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</si>
  <si>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</si>
  <si>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</si>
  <si>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</si>
  <si>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</si>
  <si>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</si>
  <si>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</si>
  <si>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</si>
  <si>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</si>
  <si>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</si>
  <si>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</si>
  <si>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</si>
  <si>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</si>
  <si>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</si>
  <si>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</si>
  <si>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</si>
  <si>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</si>
  <si>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</si>
  <si>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</si>
  <si>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</si>
  <si>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</si>
  <si>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</si>
  <si>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</si>
  <si>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</si>
  <si>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</si>
  <si>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</si>
  <si>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</si>
  <si>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</si>
  <si>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</si>
  <si>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</si>
  <si>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</si>
  <si>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</si>
  <si>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</si>
  <si>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</si>
  <si>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</si>
  <si>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</si>
  <si>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</si>
  <si>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</si>
  <si>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</si>
  <si>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</si>
  <si>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</si>
  <si>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</si>
  <si>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</si>
  <si>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</si>
  <si>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</si>
  <si>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</si>
  <si>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</si>
  <si>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</si>
  <si>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</si>
  <si>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</si>
  <si>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</si>
  <si>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</si>
  <si>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</si>
  <si>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</si>
  <si>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</si>
  <si>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</si>
  <si>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</si>
  <si>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</si>
  <si>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</si>
  <si>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</si>
  <si>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</si>
  <si>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</si>
  <si>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</si>
  <si>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</si>
  <si>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</si>
  <si>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</si>
  <si>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</si>
  <si>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</si>
  <si>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</si>
  <si>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</si>
  <si>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</si>
  <si>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</si>
  <si>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</si>
  <si>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</si>
  <si>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</si>
  <si>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</si>
  <si>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</si>
  <si>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</si>
  <si>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</si>
  <si>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</si>
  <si>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</si>
  <si>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</si>
  <si>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</si>
  <si>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</si>
  <si>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</si>
  <si>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</si>
  <si>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</si>
  <si>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</si>
  <si>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</si>
  <si>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</si>
  <si>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</si>
  <si>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</si>
  <si>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</si>
  <si>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</si>
  <si>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</si>
  <si>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</si>
  <si>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</si>
  <si>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</si>
  <si>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</si>
  <si>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</si>
  <si>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</si>
  <si>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</si>
  <si>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</si>
  <si>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</si>
  <si>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</si>
  <si>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</si>
  <si>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</si>
  <si>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</si>
  <si>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</si>
  <si>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</si>
  <si>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</si>
  <si>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</si>
  <si>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</si>
  <si>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</si>
  <si>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</si>
  <si>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</si>
  <si>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</si>
  <si>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</si>
  <si>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</si>
  <si>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</si>
  <si>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</si>
  <si>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</si>
  <si>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</si>
  <si>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</si>
  <si>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</si>
  <si>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</si>
  <si>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</si>
  <si>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</si>
  <si>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</si>
  <si>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</si>
  <si>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</si>
  <si>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</si>
  <si>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</si>
  <si>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</si>
  <si>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</si>
  <si>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</si>
  <si>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</si>
  <si>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</si>
  <si>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</si>
  <si>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</si>
  <si>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</si>
  <si>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</si>
  <si>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</si>
  <si>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</si>
  <si>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</si>
  <si>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</si>
  <si>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</si>
  <si>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</si>
  <si>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</si>
  <si>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</si>
  <si>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</si>
  <si>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</si>
  <si>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</si>
  <si>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</si>
  <si>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</si>
  <si>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</si>
  <si>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</si>
  <si>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</si>
  <si>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</si>
  <si>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</si>
  <si>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</si>
  <si>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</si>
  <si>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</si>
  <si>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</si>
  <si>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</si>
  <si>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</si>
  <si>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</si>
  <si>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</si>
  <si>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</si>
  <si>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</si>
  <si>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</si>
  <si>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</si>
  <si>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</si>
  <si>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</si>
  <si>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</si>
  <si>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</si>
  <si>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</si>
  <si>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</si>
  <si>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</si>
  <si>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</si>
  <si>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</si>
  <si>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</si>
  <si>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</si>
  <si>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</si>
  <si>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</si>
  <si>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</si>
  <si>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</si>
  <si>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</si>
  <si>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</si>
  <si>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</si>
  <si>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</si>
  <si>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</si>
  <si>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</si>
  <si>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</si>
  <si>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</si>
  <si>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</si>
  <si>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</si>
  <si>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</si>
  <si>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</si>
  <si>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</si>
  <si>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</si>
  <si>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</si>
  <si>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</si>
  <si>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</si>
  <si>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</si>
  <si>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</si>
  <si>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</si>
  <si>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</si>
  <si>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</si>
  <si>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</si>
  <si>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</si>
  <si>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</si>
  <si>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</si>
  <si>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</si>
  <si>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</si>
  <si>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</si>
  <si>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</si>
  <si>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</si>
  <si>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</si>
  <si>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</si>
  <si>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</si>
  <si>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</si>
  <si>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</si>
  <si>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</si>
  <si>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</si>
  <si>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</si>
  <si>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</si>
  <si>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</si>
  <si>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</si>
  <si>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</si>
  <si>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</si>
  <si>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</si>
  <si>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</si>
  <si>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</si>
  <si>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</si>
  <si>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</si>
  <si>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</si>
  <si>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</si>
  <si>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</si>
  <si>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</si>
  <si>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</si>
  <si>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</si>
  <si>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</si>
  <si>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</si>
  <si>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</si>
  <si>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</si>
  <si>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</si>
  <si>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</si>
  <si>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</si>
  <si>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</si>
  <si>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</si>
  <si>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</si>
  <si>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</si>
  <si>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</si>
  <si>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</si>
  <si>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</si>
  <si>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</si>
  <si>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</si>
  <si>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</si>
  <si>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</si>
  <si>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</si>
  <si>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</si>
  <si>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</si>
  <si>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</si>
  <si>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</si>
  <si>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</si>
  <si>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</si>
  <si>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</si>
  <si>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</si>
  <si>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</si>
  <si>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</si>
  <si>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</si>
  <si>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</si>
  <si>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</si>
  <si>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</si>
  <si>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</si>
  <si>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</si>
  <si>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</si>
  <si>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</si>
  <si>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</si>
  <si>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</si>
  <si>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</si>
  <si>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</si>
  <si>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</si>
  <si>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</si>
  <si>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</si>
  <si>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</si>
  <si>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</si>
  <si>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</si>
  <si>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</si>
  <si>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</si>
  <si>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</si>
  <si>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</si>
  <si>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</si>
  <si>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</si>
  <si>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</si>
  <si>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</si>
  <si>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</si>
  <si>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</si>
  <si>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</si>
  <si>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</si>
  <si>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</si>
  <si>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</si>
  <si>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</si>
  <si>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</si>
  <si>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</si>
  <si>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</si>
  <si>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</si>
  <si>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</si>
  <si>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</si>
  <si>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</si>
  <si>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</si>
  <si>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</si>
  <si>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</si>
  <si>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</si>
  <si>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</si>
  <si>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</si>
  <si>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</si>
  <si>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</si>
  <si>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</si>
  <si>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</si>
  <si>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</si>
  <si>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</si>
  <si>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</si>
  <si>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</si>
  <si>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</si>
  <si>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</si>
  <si>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</si>
  <si>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</si>
  <si>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</si>
  <si>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</si>
  <si>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</si>
  <si>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</si>
  <si>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</si>
  <si>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</si>
  <si>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</si>
  <si>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</si>
  <si>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</si>
  <si>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</si>
  <si>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</si>
  <si>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</si>
  <si>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</si>
  <si>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</si>
  <si>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</si>
  <si>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</si>
  <si>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</si>
  <si>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</si>
  <si>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</si>
  <si>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</si>
  <si>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</si>
  <si>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</si>
  <si>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</si>
  <si>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</si>
  <si>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</si>
  <si>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</si>
  <si>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</si>
  <si>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</si>
  <si>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</si>
  <si>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</si>
  <si>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</si>
  <si>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</si>
  <si>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</si>
  <si>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</si>
  <si>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</si>
  <si>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</si>
  <si>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</si>
  <si>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</si>
  <si>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</si>
  <si>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</si>
  <si>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</si>
  <si>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</si>
  <si>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</si>
  <si>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</si>
  <si>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</si>
  <si>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</si>
  <si>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</si>
  <si>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</si>
  <si>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</si>
  <si>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</si>
  <si>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</si>
  <si>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</si>
  <si>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</si>
  <si>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</si>
  <si>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</si>
  <si>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</si>
  <si>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</si>
  <si>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</si>
  <si>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</si>
  <si>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</si>
  <si>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</si>
  <si>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</si>
  <si>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</si>
  <si>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</si>
  <si>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</si>
  <si>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</si>
  <si>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</si>
  <si>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</si>
  <si>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</si>
  <si>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</si>
  <si>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</si>
  <si>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</si>
  <si>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</si>
  <si>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</si>
  <si>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</si>
  <si>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</si>
  <si>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</si>
  <si>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</si>
  <si>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</si>
  <si>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</si>
  <si>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</si>
  <si>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</si>
  <si>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</si>
  <si>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</si>
  <si>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</si>
  <si>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</si>
  <si>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</si>
  <si>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</si>
  <si>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</si>
  <si>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</si>
  <si>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</si>
  <si>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</si>
  <si>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</si>
  <si>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</si>
  <si>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</si>
  <si>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</si>
  <si>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</si>
  <si>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</si>
  <si>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</si>
  <si>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</si>
  <si>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</si>
  <si>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</si>
  <si>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</si>
  <si>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</si>
  <si>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</si>
  <si>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</si>
  <si>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</si>
  <si>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</si>
  <si>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</si>
  <si>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</si>
  <si>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</si>
  <si>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</si>
  <si>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</si>
  <si>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</si>
  <si>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</si>
  <si>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</si>
  <si>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</si>
  <si>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</si>
  <si>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</si>
  <si>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</si>
  <si>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</si>
  <si>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</si>
  <si>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</si>
  <si>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</si>
  <si>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</si>
  <si>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</si>
  <si>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</si>
  <si>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</si>
  <si>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</si>
  <si>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</si>
  <si>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</si>
  <si>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</si>
  <si>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</si>
  <si>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</si>
  <si>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</si>
  <si>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</si>
  <si>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</si>
  <si>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</si>
  <si>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</si>
  <si>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</si>
  <si>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</si>
  <si>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</si>
  <si>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</si>
  <si>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</si>
  <si>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</si>
  <si>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</si>
  <si>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</si>
  <si>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</si>
  <si>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</si>
  <si>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</si>
  <si>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</si>
  <si>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</si>
  <si>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</si>
  <si>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</si>
  <si>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</si>
  <si>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</si>
  <si>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</si>
  <si>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</si>
  <si>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</si>
  <si>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</si>
  <si>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</si>
  <si>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</si>
  <si>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</si>
  <si>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</si>
  <si>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</si>
  <si>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</si>
  <si>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</si>
  <si>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</si>
  <si>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</si>
  <si>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</si>
  <si>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</si>
  <si>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</si>
  <si>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</si>
  <si>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</si>
  <si>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</si>
  <si>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</si>
  <si>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</si>
  <si>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</si>
  <si>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</si>
  <si>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</si>
  <si>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</si>
  <si>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</si>
  <si>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</si>
  <si>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</si>
  <si>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</si>
  <si>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</si>
  <si>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</si>
  <si>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</si>
  <si>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</si>
  <si>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</si>
  <si>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</si>
  <si>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</si>
  <si>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</si>
  <si>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</si>
  <si>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</si>
  <si>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</si>
  <si>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</si>
  <si>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</si>
  <si>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</si>
  <si>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</si>
  <si>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</si>
  <si>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</si>
  <si>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</si>
  <si>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</si>
  <si>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</si>
  <si>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</si>
  <si>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</si>
  <si>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</si>
  <si>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</si>
  <si>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</si>
  <si>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</si>
  <si>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</si>
  <si>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</si>
  <si>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</si>
  <si>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</si>
  <si>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</si>
  <si>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</si>
  <si>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</si>
  <si>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</si>
  <si>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</si>
  <si>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</si>
  <si>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</si>
  <si>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</si>
  <si>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</si>
  <si>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</si>
  <si>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</si>
  <si>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</si>
  <si>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</si>
  <si>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</si>
  <si>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</si>
  <si>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</si>
  <si>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</si>
  <si>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</si>
  <si>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</si>
  <si>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</si>
  <si>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</si>
  <si>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</si>
  <si>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</si>
  <si>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</si>
  <si>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</si>
  <si>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</si>
  <si>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</si>
  <si>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</si>
  <si>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</si>
  <si>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</si>
  <si>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</si>
  <si>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</si>
  <si>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</si>
  <si>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</si>
  <si>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</si>
  <si>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</si>
  <si>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</si>
  <si>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</si>
  <si>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</si>
  <si>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</si>
  <si>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</si>
  <si>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</si>
  <si>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</si>
  <si>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</si>
  <si>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</si>
  <si>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</si>
  <si>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</si>
  <si>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</si>
  <si>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</si>
  <si>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</si>
  <si>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</si>
  <si>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</si>
  <si>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</si>
  <si>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</si>
  <si>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</si>
  <si>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</si>
  <si>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</si>
  <si>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</si>
  <si>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</si>
  <si>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</si>
  <si>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</si>
  <si>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</si>
  <si>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</si>
  <si>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</si>
  <si>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</si>
  <si>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</si>
  <si>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</si>
  <si>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</si>
  <si>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</si>
  <si>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</si>
  <si>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</si>
  <si>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</si>
  <si>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</si>
  <si>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</si>
  <si>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</si>
  <si>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</si>
  <si>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</si>
  <si>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</si>
  <si>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</si>
  <si>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</si>
  <si>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</si>
  <si>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</si>
  <si>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</si>
  <si>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</si>
  <si>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</si>
  <si>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</si>
  <si>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</si>
  <si>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</si>
  <si>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</si>
  <si>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</si>
  <si>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</si>
  <si>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</si>
  <si>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</si>
  <si>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</si>
  <si>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</si>
  <si>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</si>
  <si>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</si>
  <si>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</si>
  <si>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</si>
  <si>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</si>
  <si>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</si>
  <si>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</si>
  <si>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</si>
  <si>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</si>
  <si>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</si>
  <si>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</si>
  <si>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</si>
  <si>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</si>
  <si>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</si>
  <si>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</si>
  <si>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</si>
  <si>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</si>
  <si>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</si>
  <si>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</si>
  <si>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</si>
  <si>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</si>
  <si>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</si>
  <si>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</si>
  <si>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</si>
  <si>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</si>
  <si>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</si>
  <si>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</si>
  <si>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</si>
  <si>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</si>
  <si>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</si>
  <si>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</si>
  <si>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</si>
  <si>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</si>
  <si>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</si>
  <si>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</si>
  <si>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</si>
  <si>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</si>
  <si>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</si>
  <si>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</si>
  <si>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</si>
  <si>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</si>
  <si>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</si>
  <si>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</si>
  <si>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</si>
  <si>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</si>
  <si>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</si>
  <si>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</si>
  <si>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</si>
  <si>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</si>
  <si>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</si>
  <si>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</si>
  <si>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</si>
  <si>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</si>
  <si>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</si>
  <si>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</si>
  <si>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</si>
  <si>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</si>
  <si>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</si>
  <si>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</si>
  <si>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</si>
  <si>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</si>
  <si>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</si>
  <si>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</si>
  <si>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</si>
  <si>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</si>
  <si>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</si>
  <si>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</si>
  <si>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</si>
  <si>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</si>
  <si>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</si>
  <si>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</si>
  <si>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</si>
  <si>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</si>
  <si>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</si>
  <si>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</si>
  <si>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</si>
  <si>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</si>
  <si>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</si>
  <si>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</si>
  <si>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</si>
  <si>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</si>
  <si>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</si>
  <si>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</si>
  <si>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</si>
  <si>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</si>
  <si>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</si>
  <si>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</si>
  <si>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</si>
  <si>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</si>
  <si>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</si>
  <si>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</si>
  <si>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</si>
  <si>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</si>
  <si>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</si>
  <si>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</si>
  <si>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</si>
  <si>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</si>
  <si>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</si>
  <si>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</si>
  <si>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</si>
  <si>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</si>
  <si>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</si>
  <si>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</si>
  <si>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</si>
  <si>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</si>
  <si>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</si>
  <si>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</si>
  <si>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</si>
  <si>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</si>
  <si>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</si>
  <si>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</si>
  <si>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</si>
  <si>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</si>
  <si>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</si>
  <si>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</si>
  <si>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</si>
  <si>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</si>
  <si>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</si>
  <si>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</si>
  <si>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</si>
  <si>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</si>
  <si>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</si>
  <si>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</si>
  <si>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</si>
  <si>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</si>
  <si>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</si>
  <si>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</si>
  <si>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</si>
  <si>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</si>
  <si>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</si>
  <si>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</si>
  <si>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</si>
  <si>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</si>
  <si>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</si>
  <si>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</si>
  <si>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</si>
  <si>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</si>
  <si>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</si>
  <si>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</si>
  <si>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</si>
  <si>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</si>
  <si>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</si>
  <si>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</si>
  <si>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</si>
  <si>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</si>
  <si>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</si>
  <si>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</si>
  <si>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</si>
  <si>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</si>
  <si>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</si>
  <si>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</si>
  <si>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</si>
  <si>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</si>
  <si>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</si>
  <si>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</si>
  <si>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</si>
  <si>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</si>
  <si>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</si>
  <si>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</si>
  <si>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</si>
  <si>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</si>
  <si>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</si>
  <si>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</si>
  <si>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</si>
  <si>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</si>
  <si>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</si>
  <si>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</si>
  <si>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</si>
  <si>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</si>
  <si>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</si>
  <si>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</si>
  <si>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</si>
  <si>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</si>
  <si>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</si>
  <si>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</si>
  <si>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</si>
  <si>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</si>
  <si>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</si>
  <si>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</si>
  <si>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</si>
  <si>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</si>
  <si>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</si>
  <si>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</si>
  <si>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</si>
  <si>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</si>
  <si>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</si>
  <si>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</si>
  <si>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</si>
  <si>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</si>
  <si>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</si>
  <si>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</si>
  <si>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</si>
  <si>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</si>
  <si>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</si>
  <si>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</si>
  <si>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</si>
  <si>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</si>
  <si>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</si>
  <si>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</si>
  <si>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</si>
  <si>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</si>
  <si>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</si>
  <si>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</si>
  <si>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</si>
  <si>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</si>
  <si>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</si>
  <si>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</si>
  <si>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</si>
  <si>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</si>
  <si>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</si>
  <si>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</si>
  <si>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</si>
  <si>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</si>
  <si>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</si>
  <si>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</si>
  <si>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</si>
  <si>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</si>
  <si>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</si>
  <si>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</si>
  <si>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</si>
  <si>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</si>
  <si>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</si>
  <si>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</si>
  <si>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</si>
  <si>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</si>
  <si>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</si>
  <si>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</si>
  <si>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</si>
  <si>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</si>
  <si>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</si>
  <si>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</si>
  <si>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</si>
  <si>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</si>
  <si>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</si>
  <si>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</si>
  <si>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</si>
  <si>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</si>
  <si>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</si>
  <si>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</si>
  <si>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</si>
  <si>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</si>
  <si>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</si>
  <si>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</si>
  <si>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</si>
  <si>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</si>
  <si>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</si>
  <si>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</si>
  <si>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</si>
  <si>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</si>
  <si>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</si>
  <si>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</si>
  <si>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</si>
  <si>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</si>
  <si>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</si>
  <si>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</si>
  <si>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</si>
  <si>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</si>
  <si>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</si>
  <si>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</si>
  <si>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</si>
  <si>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</si>
  <si>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</si>
  <si>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</si>
  <si>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</si>
  <si>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</si>
  <si>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</si>
  <si>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</si>
  <si>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</si>
  <si>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</si>
  <si>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</si>
  <si>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</si>
  <si>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</si>
  <si>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</si>
  <si>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</si>
  <si>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</si>
  <si>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</si>
  <si>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</si>
  <si>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</si>
  <si>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</si>
  <si>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</si>
  <si>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</si>
  <si>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</si>
  <si>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</si>
  <si>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</si>
  <si>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</si>
  <si>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</si>
  <si>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</si>
  <si>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</si>
  <si>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</si>
  <si>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</si>
  <si>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</si>
  <si>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</si>
  <si>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</si>
  <si>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</si>
  <si>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</si>
  <si>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</si>
  <si>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</si>
  <si>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</si>
  <si>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</si>
  <si>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</si>
  <si>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</si>
  <si>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</si>
  <si>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</si>
  <si>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</si>
  <si>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</si>
  <si>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</si>
  <si>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</si>
  <si>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</si>
  <si>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</si>
  <si>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</si>
  <si>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</si>
  <si>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</si>
  <si>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</si>
  <si>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</si>
  <si>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</si>
  <si>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</si>
  <si>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</si>
  <si>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</si>
  <si>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</si>
  <si>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</si>
  <si>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</si>
  <si>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</si>
  <si>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</si>
  <si>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</si>
  <si>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</si>
  <si>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</si>
  <si>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</si>
  <si>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</si>
  <si>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</si>
  <si>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</si>
  <si>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</si>
  <si>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</si>
  <si>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</si>
  <si>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</si>
  <si>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</si>
  <si>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</si>
  <si>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</si>
  <si>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</si>
  <si>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</si>
  <si>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</si>
  <si>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</si>
  <si>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</si>
  <si>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</si>
  <si>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</si>
  <si>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</si>
  <si>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</si>
  <si>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</si>
  <si>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</si>
  <si>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</si>
  <si>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</si>
  <si>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</si>
  <si>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</si>
  <si>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</si>
  <si>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</si>
  <si>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</si>
  <si>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</si>
  <si>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</si>
  <si>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</si>
  <si>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</si>
  <si>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</si>
  <si>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</si>
  <si>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</si>
  <si>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</si>
  <si>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</si>
  <si>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</si>
  <si>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</si>
  <si>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</si>
  <si>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</si>
  <si>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</si>
  <si>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</si>
  <si>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</si>
  <si>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</si>
  <si>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</si>
  <si>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</si>
  <si>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</si>
  <si>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</si>
  <si>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</si>
  <si>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</si>
  <si>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</si>
  <si>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</si>
  <si>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</si>
  <si>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</si>
  <si>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</si>
  <si>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</si>
  <si>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</si>
  <si>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</si>
  <si>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</si>
  <si>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</si>
  <si>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</si>
  <si>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</si>
  <si>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</si>
  <si>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</si>
  <si>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</si>
  <si>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</si>
  <si>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</si>
  <si>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</si>
  <si>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</si>
  <si>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</si>
  <si>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</si>
  <si>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</si>
  <si>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</si>
  <si>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</si>
  <si>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</si>
  <si>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</si>
  <si>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</si>
  <si>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</si>
  <si>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</si>
  <si>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</si>
  <si>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</si>
  <si>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</si>
  <si>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</si>
  <si>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</si>
  <si>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</si>
  <si>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</si>
  <si>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</si>
  <si>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</si>
  <si>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</si>
  <si>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</si>
  <si>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</si>
  <si>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</si>
  <si>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</si>
  <si>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</si>
  <si>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</si>
  <si>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</si>
  <si>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</si>
  <si>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</si>
  <si>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</si>
  <si>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</si>
  <si>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</si>
  <si>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</si>
  <si>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</si>
  <si>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</si>
  <si>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</si>
  <si>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</si>
  <si>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</si>
  <si>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</si>
  <si>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</si>
  <si>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</si>
  <si>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</si>
  <si>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</si>
  <si>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</si>
  <si>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</si>
  <si>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</si>
  <si>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</si>
  <si>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</si>
  <si>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</si>
  <si>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</si>
  <si>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</si>
  <si>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</si>
  <si>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</si>
  <si>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</si>
  <si>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</si>
  <si>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</si>
  <si>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</si>
  <si>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</si>
  <si>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</si>
  <si>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</si>
  <si>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</si>
  <si>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</si>
  <si>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</si>
  <si>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</si>
  <si>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</si>
  <si>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</si>
  <si>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</si>
  <si>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</si>
  <si>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</si>
  <si>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</si>
  <si>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</si>
  <si>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</si>
  <si>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</si>
  <si>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</si>
  <si>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</si>
  <si>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</si>
  <si>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</si>
  <si>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</si>
  <si>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</si>
  <si>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</si>
  <si>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</si>
  <si>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</si>
  <si>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</si>
  <si>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</si>
  <si>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</si>
  <si>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</si>
  <si>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</si>
  <si>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</si>
  <si>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</si>
  <si>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</si>
  <si>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</si>
  <si>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</si>
  <si>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</si>
  <si>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</si>
  <si>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</si>
  <si>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</si>
  <si>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</si>
  <si>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</si>
  <si>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</si>
  <si>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</si>
  <si>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</si>
  <si>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</si>
  <si>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</si>
  <si>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</si>
  <si>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</si>
  <si>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</si>
  <si>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</si>
  <si>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</si>
  <si>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</si>
  <si>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</si>
  <si>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</si>
  <si>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</si>
  <si>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</si>
  <si>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</si>
  <si>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</si>
  <si>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</si>
  <si>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</si>
  <si>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</si>
  <si>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</si>
  <si>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</si>
  <si>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</si>
  <si>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</si>
  <si>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</si>
  <si>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</si>
  <si>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</si>
  <si>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</si>
  <si>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</si>
  <si>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</si>
  <si>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</si>
  <si>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</si>
  <si>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</si>
  <si>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</si>
  <si>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</si>
  <si>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</si>
  <si>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</si>
  <si>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</si>
  <si>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</si>
  <si>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</si>
  <si>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</si>
  <si>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</si>
  <si>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</si>
  <si>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</si>
  <si>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</si>
  <si>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</si>
  <si>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</si>
  <si>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</si>
  <si>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</si>
  <si>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</si>
  <si>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</si>
  <si>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</si>
  <si>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</si>
  <si>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</si>
  <si>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</si>
  <si>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</si>
  <si>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</si>
  <si>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</si>
  <si>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</si>
  <si>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</si>
  <si>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</si>
  <si>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</si>
  <si>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</si>
  <si>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</si>
  <si>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</si>
  <si>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</si>
  <si>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</si>
  <si>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</si>
  <si>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</si>
  <si>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</si>
  <si>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</si>
  <si>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</si>
  <si>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</si>
  <si>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</si>
  <si>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</si>
  <si>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</si>
  <si>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</si>
  <si>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</si>
  <si>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</si>
  <si>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</si>
  <si>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</si>
  <si>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</si>
  <si>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</si>
  <si>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</si>
  <si>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</si>
  <si>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</si>
  <si>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</si>
  <si>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</si>
  <si>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</si>
  <si>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</si>
  <si>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</si>
  <si>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</si>
  <si>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</si>
  <si>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</si>
  <si>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</si>
  <si>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</si>
  <si>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</si>
  <si>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</si>
  <si>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</si>
  <si>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</si>
  <si>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</si>
  <si>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</si>
  <si>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</si>
  <si>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</si>
  <si>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</si>
  <si>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</si>
  <si>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</si>
  <si>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</si>
  <si>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</si>
  <si>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</si>
  <si>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</si>
  <si>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</si>
  <si>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</si>
  <si>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</si>
  <si>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</si>
  <si>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</si>
  <si>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</si>
  <si>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</si>
  <si>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</si>
  <si>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</si>
  <si>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</si>
  <si>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</si>
  <si>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</si>
  <si>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</si>
  <si>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</si>
  <si>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</si>
  <si>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</si>
  <si>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</si>
  <si>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</si>
  <si>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</si>
  <si>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</si>
  <si>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</si>
  <si>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</si>
  <si>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</si>
  <si>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</si>
  <si>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</si>
  <si>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</si>
  <si>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</si>
  <si>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</si>
  <si>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</si>
  <si>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</si>
  <si>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</si>
  <si>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</si>
  <si>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</si>
  <si>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</si>
  <si>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</si>
  <si>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</si>
  <si>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</si>
  <si>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</si>
  <si>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</si>
  <si>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</si>
  <si>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</si>
  <si>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</si>
  <si>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</si>
  <si>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</si>
  <si>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</si>
  <si>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</si>
  <si>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</si>
  <si>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</si>
  <si>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</si>
  <si>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</si>
  <si>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</si>
  <si>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</si>
  <si>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</si>
  <si>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</si>
  <si>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</si>
  <si>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</si>
  <si>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</si>
  <si>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</si>
  <si>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</si>
  <si>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</si>
  <si>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</si>
  <si>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</si>
  <si>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</si>
  <si>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</si>
  <si>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</si>
  <si>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</si>
  <si>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</si>
  <si>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</si>
  <si>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</si>
  <si>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</si>
  <si>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</si>
  <si>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</si>
  <si>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</si>
  <si>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</si>
  <si>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</si>
  <si>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</si>
  <si>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</si>
  <si>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</si>
  <si>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</si>
  <si>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</si>
  <si>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</si>
  <si>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</si>
  <si>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</si>
  <si>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</si>
  <si>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</si>
  <si>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</si>
  <si>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</si>
  <si>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</si>
  <si>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</si>
  <si>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</si>
  <si>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</si>
  <si>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</si>
  <si>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</si>
  <si>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</si>
  <si>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</si>
  <si>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</si>
  <si>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</si>
  <si>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</si>
  <si>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</si>
  <si>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</si>
  <si>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</si>
  <si>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</si>
  <si>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</si>
  <si>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</si>
  <si>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</si>
  <si>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</si>
  <si>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</si>
  <si>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</si>
  <si>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</si>
  <si>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</si>
  <si>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</si>
  <si>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</si>
  <si>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</si>
  <si>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</si>
  <si>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</si>
  <si>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</si>
  <si>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</si>
  <si>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</si>
  <si>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</si>
  <si>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</si>
  <si>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</si>
  <si>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</si>
  <si>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</si>
  <si>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</si>
  <si>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</si>
  <si>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</si>
  <si>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</si>
  <si>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</si>
  <si>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</si>
  <si>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</si>
  <si>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</si>
  <si>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</si>
  <si>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</si>
  <si>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</si>
  <si>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</si>
  <si>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</si>
  <si>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</si>
  <si>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</si>
  <si>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</si>
  <si>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</si>
  <si>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</si>
  <si>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</si>
  <si>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</si>
  <si>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</si>
  <si>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</si>
  <si>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</si>
  <si>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</si>
  <si>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</si>
  <si>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</si>
  <si>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</si>
  <si>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</si>
  <si>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</si>
  <si>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</si>
  <si>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</si>
  <si>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</si>
  <si>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</si>
  <si>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</si>
  <si>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</si>
  <si>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</si>
  <si>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</si>
  <si>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</si>
  <si>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</si>
  <si>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</si>
  <si>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</si>
  <si>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</si>
  <si>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</si>
  <si>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</si>
  <si>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</si>
  <si>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</si>
  <si>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</si>
  <si>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</si>
  <si>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</si>
  <si>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</si>
  <si>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</si>
  <si>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</si>
  <si>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</si>
  <si>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</si>
  <si>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</si>
  <si>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</si>
  <si>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</si>
  <si>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</si>
  <si>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</si>
  <si>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</si>
  <si>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</si>
  <si>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</si>
  <si>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</si>
  <si>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</si>
  <si>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</si>
  <si>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</si>
  <si>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</si>
  <si>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</si>
  <si>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</si>
  <si>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</si>
  <si>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</si>
  <si>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</si>
  <si>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</si>
  <si>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</si>
  <si>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</si>
  <si>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</si>
  <si>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</si>
  <si>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</si>
  <si>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</si>
  <si>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</si>
  <si>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</si>
  <si>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</si>
  <si>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</si>
  <si>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</si>
  <si>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</si>
  <si>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</si>
  <si>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</si>
  <si>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</si>
  <si>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</si>
  <si>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</si>
  <si>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</si>
  <si>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</si>
  <si>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</si>
  <si>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</si>
  <si>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</si>
  <si>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</si>
  <si>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</si>
  <si>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</si>
  <si>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</si>
  <si>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</si>
  <si>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</si>
  <si>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</si>
  <si>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</si>
  <si>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</si>
  <si>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</si>
  <si>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</si>
  <si>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</si>
  <si>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</si>
  <si>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</si>
  <si>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</si>
  <si>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</si>
  <si>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</si>
  <si>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</si>
  <si>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</si>
  <si>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</si>
  <si>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</si>
  <si>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</si>
  <si>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</si>
  <si>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</si>
  <si>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</si>
  <si>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</si>
  <si>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</si>
  <si>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</si>
  <si>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</si>
  <si>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</si>
  <si>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</si>
  <si>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</si>
  <si>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</si>
  <si>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</si>
  <si>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</si>
  <si>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</si>
  <si>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</si>
  <si>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</si>
  <si>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</si>
  <si>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</si>
  <si>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</si>
  <si>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</si>
  <si>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</si>
  <si>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</si>
  <si>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</si>
  <si>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</si>
  <si>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</si>
  <si>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</si>
  <si>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</si>
  <si>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</si>
  <si>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</si>
  <si>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</si>
  <si>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</si>
  <si>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</si>
  <si>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</si>
  <si>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</si>
  <si>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</si>
  <si>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</si>
  <si>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</si>
  <si>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</si>
  <si>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</si>
  <si>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</si>
  <si>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</si>
  <si>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</si>
  <si>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</si>
  <si>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</si>
  <si>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</si>
  <si>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</si>
  <si>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</si>
  <si>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</si>
  <si>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</si>
  <si>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</si>
  <si>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</si>
  <si>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</si>
  <si>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</si>
  <si>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</si>
  <si>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</si>
  <si>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</si>
  <si>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</si>
  <si>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</si>
  <si>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</si>
  <si>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</si>
  <si>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</si>
  <si>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</si>
  <si>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</si>
  <si>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</si>
  <si>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</si>
  <si>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</si>
  <si>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</si>
  <si>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</si>
  <si>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</si>
  <si>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</si>
  <si>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</si>
  <si>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</si>
  <si>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</si>
  <si>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</si>
  <si>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</si>
  <si>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</si>
  <si>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</si>
  <si>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</si>
  <si>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</si>
  <si>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</si>
  <si>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</si>
  <si>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</si>
  <si>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</si>
  <si>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</si>
  <si>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</si>
  <si>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</si>
  <si>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</si>
  <si>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</si>
  <si>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</si>
  <si>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</si>
  <si>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</si>
  <si>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</si>
  <si>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</si>
  <si>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</si>
  <si>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</si>
  <si>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</si>
  <si>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</si>
  <si>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</si>
  <si>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</si>
  <si>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</si>
  <si>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</si>
  <si>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</si>
  <si>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</si>
  <si>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</si>
  <si>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</si>
  <si>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</si>
  <si>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</si>
  <si>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</si>
  <si>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</si>
  <si>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</si>
  <si>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</si>
  <si>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</si>
  <si>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</si>
  <si>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</si>
  <si>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</si>
  <si>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</si>
  <si>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</si>
  <si>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</si>
  <si>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</si>
  <si>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</si>
  <si>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</si>
  <si>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</si>
  <si>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</si>
  <si>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</si>
  <si>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</si>
  <si>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</si>
  <si>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</si>
  <si>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</si>
  <si>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</si>
  <si>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</si>
  <si>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</si>
  <si>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</si>
  <si>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</si>
  <si>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</si>
  <si>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</si>
  <si>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</si>
  <si>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</si>
  <si>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</si>
  <si>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</si>
  <si>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</si>
  <si>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</si>
  <si>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</si>
  <si>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</si>
  <si>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</si>
  <si>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</si>
  <si>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</si>
  <si>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</si>
  <si>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</si>
  <si>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</si>
  <si>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</si>
  <si>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</si>
  <si>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</si>
  <si>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</si>
  <si>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</si>
  <si>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</si>
  <si>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</si>
  <si>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</si>
  <si>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</si>
  <si>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</si>
  <si>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</si>
  <si>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</si>
  <si>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</si>
  <si>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</si>
  <si>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</si>
  <si>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</si>
  <si>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</si>
  <si>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</si>
  <si>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</si>
  <si>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</si>
  <si>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</si>
  <si>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</si>
  <si>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</si>
  <si>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</si>
  <si>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</si>
  <si>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</si>
  <si>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</si>
  <si>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</si>
  <si>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</si>
  <si>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</si>
  <si>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</si>
  <si>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</si>
  <si>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</si>
  <si>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</si>
  <si>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</si>
  <si>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</si>
  <si>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</si>
  <si>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</si>
  <si>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</si>
  <si>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</si>
  <si>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</si>
  <si>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</si>
  <si>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</si>
  <si>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</si>
  <si>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</si>
  <si>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</si>
  <si>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</si>
  <si>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</si>
  <si>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</si>
  <si>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</si>
  <si>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</si>
  <si>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</si>
  <si>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</si>
  <si>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</si>
  <si>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</si>
  <si>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</si>
  <si>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</si>
  <si>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</si>
  <si>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</si>
  <si>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</si>
  <si>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</si>
  <si>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</si>
  <si>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</si>
  <si>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</si>
  <si>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</si>
  <si>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</si>
  <si>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</si>
  <si>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</si>
  <si>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</si>
  <si>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</si>
  <si>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</si>
  <si>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</si>
  <si>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</si>
  <si>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</si>
  <si>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</si>
  <si>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</si>
  <si>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</si>
  <si>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</si>
  <si>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</si>
  <si>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</si>
  <si>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</si>
  <si>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</si>
  <si>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</si>
  <si>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</si>
  <si>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</si>
  <si>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</si>
  <si>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</si>
  <si>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</si>
  <si>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</si>
  <si>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</si>
  <si>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</si>
  <si>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</si>
  <si>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</si>
  <si>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</si>
  <si>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</si>
  <si>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</si>
  <si>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</si>
  <si>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</si>
  <si>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</si>
  <si>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</si>
  <si>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</si>
  <si>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</si>
  <si>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</si>
  <si>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</si>
  <si>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</si>
  <si>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</si>
  <si>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</si>
  <si>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</si>
  <si>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</si>
  <si>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</si>
  <si>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</si>
  <si>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</si>
  <si>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</si>
  <si>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</si>
  <si>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</si>
  <si>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</si>
  <si>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</si>
  <si>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</si>
  <si>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</si>
  <si>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</si>
  <si>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</si>
  <si>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</si>
  <si>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</si>
  <si>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</si>
  <si>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</si>
  <si>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</si>
  <si>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</si>
  <si>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</si>
  <si>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</si>
  <si>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</si>
  <si>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</si>
  <si>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</si>
  <si>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</si>
  <si>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</si>
  <si>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</si>
  <si>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</si>
  <si>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</si>
  <si>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</si>
  <si>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</si>
  <si>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</si>
  <si>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</si>
  <si>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</si>
  <si>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</si>
  <si>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</si>
  <si>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</si>
  <si>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</si>
  <si>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</si>
  <si>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</si>
  <si>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</si>
  <si>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</si>
  <si>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</si>
  <si>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</si>
  <si>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</si>
  <si>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</si>
  <si>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</si>
  <si>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</si>
  <si>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</si>
  <si>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</si>
  <si>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</si>
  <si>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</si>
  <si>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</si>
  <si>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</si>
  <si>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</si>
  <si>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</si>
  <si>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</si>
  <si>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</si>
  <si>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</si>
  <si>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</si>
  <si>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</si>
  <si>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</si>
  <si>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</si>
  <si>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</si>
  <si>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</si>
  <si>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</si>
  <si>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</si>
  <si>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</si>
  <si>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</si>
  <si>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</si>
  <si>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</si>
  <si>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</si>
  <si>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</si>
  <si>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</si>
  <si>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</si>
  <si>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</si>
  <si>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</si>
  <si>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</si>
  <si>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</si>
  <si>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</si>
  <si>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</si>
  <si>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</si>
  <si>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</si>
  <si>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</si>
  <si>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</si>
  <si>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</si>
  <si>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</si>
  <si>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</si>
  <si>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</si>
  <si>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</si>
  <si>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</si>
  <si>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</si>
  <si>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</si>
  <si>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</si>
  <si>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</si>
  <si>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</si>
  <si>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</si>
  <si>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</si>
  <si>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</si>
  <si>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</si>
  <si>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</si>
  <si>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</si>
  <si>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</si>
  <si>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</si>
  <si>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</si>
  <si>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</si>
  <si>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</si>
  <si>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</si>
  <si>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</si>
  <si>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</si>
  <si>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</si>
  <si>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</si>
  <si>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</si>
  <si>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</si>
  <si>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</si>
  <si>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</si>
  <si>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</si>
  <si>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</si>
  <si>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</si>
  <si>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</si>
  <si>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</si>
  <si>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</si>
  <si>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</si>
  <si>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</si>
  <si>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</si>
  <si>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</si>
  <si>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</si>
  <si>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</si>
  <si>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</si>
  <si>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</si>
  <si>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</si>
  <si>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</si>
  <si>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</si>
  <si>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</si>
  <si>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</si>
  <si>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</si>
  <si>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</si>
  <si>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</si>
  <si>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</si>
  <si>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</si>
  <si>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</si>
  <si>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</si>
  <si>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</si>
  <si>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</si>
  <si>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</si>
  <si>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</si>
  <si>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</si>
  <si>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</si>
  <si>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</si>
  <si>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</si>
  <si>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</si>
  <si>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</si>
  <si>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</si>
  <si>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</si>
  <si>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</si>
  <si>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</si>
  <si>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</si>
  <si>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</si>
  <si>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</si>
  <si>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</si>
  <si>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</si>
  <si>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</si>
  <si>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</si>
  <si>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</si>
  <si>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</si>
  <si>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</si>
  <si>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</si>
  <si>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</si>
  <si>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</si>
  <si>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</si>
  <si>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</si>
  <si>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</si>
  <si>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</si>
  <si>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</si>
  <si>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</si>
  <si>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</si>
  <si>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</si>
  <si>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</si>
  <si>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</si>
  <si>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</si>
  <si>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</si>
  <si>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</si>
  <si>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</si>
  <si>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</si>
  <si>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</si>
  <si>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</si>
  <si>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</si>
  <si>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</si>
  <si>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</si>
  <si>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</si>
  <si>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</si>
  <si>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</si>
  <si>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</si>
  <si>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</si>
  <si>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</si>
  <si>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</si>
  <si>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</si>
  <si>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</si>
  <si>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</si>
  <si>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</si>
  <si>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</si>
  <si>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</si>
  <si>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</si>
  <si>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</si>
  <si>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</si>
  <si>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</si>
  <si>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</si>
  <si>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</si>
  <si>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</si>
  <si>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</si>
  <si>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</si>
  <si>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</si>
  <si>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</si>
  <si>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</si>
  <si>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</si>
  <si>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</si>
  <si>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</si>
  <si>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</si>
  <si>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</si>
  <si>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</si>
  <si>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</si>
  <si>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</si>
  <si>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</si>
  <si>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</si>
  <si>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</si>
  <si>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</si>
  <si>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</si>
  <si>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</si>
  <si>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</si>
  <si>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</si>
  <si>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</si>
  <si>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</si>
  <si>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</si>
  <si>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</si>
  <si>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</si>
  <si>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</si>
  <si>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</si>
  <si>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</si>
  <si>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</si>
  <si>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</si>
  <si>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</si>
  <si>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</si>
  <si>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</si>
  <si>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</si>
  <si>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</si>
  <si>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</si>
  <si>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</si>
  <si>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</si>
  <si>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</si>
  <si>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</si>
  <si>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</si>
  <si>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</si>
  <si>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</si>
  <si>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</si>
  <si>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</si>
  <si>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</si>
  <si>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</si>
  <si>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</si>
  <si>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</si>
  <si>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</si>
  <si>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</si>
  <si>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</si>
  <si>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</si>
  <si>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</si>
  <si>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</si>
  <si>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</si>
  <si>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</si>
  <si>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</si>
  <si>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</si>
  <si>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</si>
  <si>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</si>
  <si>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</si>
  <si>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</si>
  <si>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</si>
  <si>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</si>
  <si>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</si>
  <si>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</si>
  <si>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</si>
  <si>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</si>
  <si>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</si>
  <si>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</si>
  <si>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</si>
  <si>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</si>
  <si>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</si>
  <si>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</si>
  <si>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</si>
  <si>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</si>
  <si>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</si>
  <si>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</si>
  <si>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</si>
  <si>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</si>
  <si>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</si>
  <si>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</si>
  <si>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</si>
  <si>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</si>
  <si>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</si>
  <si>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</si>
  <si>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</si>
  <si>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</si>
  <si>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</si>
  <si>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</si>
  <si>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</si>
  <si>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</si>
  <si>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</si>
  <si>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</si>
  <si>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</si>
  <si>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</si>
  <si>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</si>
  <si>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</si>
  <si>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</si>
  <si>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</si>
  <si>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</si>
  <si>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</si>
  <si>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</si>
  <si>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</si>
  <si>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</si>
  <si>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</si>
  <si>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</si>
  <si>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</si>
  <si>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</si>
  <si>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</si>
  <si>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</si>
  <si>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</si>
  <si>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</si>
  <si>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</si>
  <si>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</si>
  <si>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</si>
  <si>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</si>
  <si>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</si>
  <si>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</si>
  <si>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</si>
  <si>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</si>
  <si>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</si>
  <si>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</si>
  <si>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</si>
  <si>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</si>
  <si>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</si>
  <si>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</si>
  <si>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</si>
  <si>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</si>
  <si>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</si>
  <si>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</si>
  <si>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</si>
  <si>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</si>
  <si>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</si>
  <si>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</si>
  <si>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</si>
  <si>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</si>
  <si>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</si>
  <si>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</si>
  <si>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</si>
  <si>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</si>
  <si>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</si>
  <si>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</si>
  <si>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</si>
  <si>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</si>
  <si>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</si>
  <si>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</si>
  <si>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</si>
  <si>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</si>
  <si>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</si>
  <si>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</si>
  <si>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</si>
  <si>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</si>
  <si>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</si>
  <si>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</si>
  <si>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</si>
  <si>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</si>
  <si>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</si>
  <si>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</si>
  <si>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</si>
  <si>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</si>
  <si>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</si>
  <si>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</si>
  <si>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</si>
  <si>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</si>
  <si>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</si>
  <si>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</si>
  <si>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</si>
  <si>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</si>
  <si>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</si>
  <si>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</si>
  <si>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</si>
  <si>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</si>
  <si>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</si>
  <si>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</si>
  <si>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</si>
  <si>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</si>
  <si>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</si>
  <si>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</si>
  <si>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</si>
  <si>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</si>
  <si>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</si>
  <si>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</si>
  <si>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</si>
  <si>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</si>
  <si>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</si>
  <si>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</si>
  <si>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</si>
  <si>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</si>
  <si>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</si>
  <si>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</si>
  <si>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</si>
  <si>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</si>
  <si>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</si>
  <si>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</si>
  <si>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</si>
  <si>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</si>
  <si>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</si>
  <si>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</si>
  <si>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</si>
  <si>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</si>
  <si>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</si>
  <si>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</si>
  <si>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</si>
  <si>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</si>
  <si>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</si>
  <si>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</si>
  <si>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</si>
  <si>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</si>
  <si>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</si>
  <si>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</si>
  <si>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</si>
  <si>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</si>
  <si>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</si>
  <si>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</si>
  <si>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</si>
  <si>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</si>
  <si>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</si>
  <si>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</si>
  <si>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</si>
  <si>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</si>
  <si>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</si>
  <si>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</si>
  <si>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</si>
  <si>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</si>
  <si>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</si>
  <si>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</si>
  <si>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</si>
  <si>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</si>
  <si>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</si>
  <si>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</si>
  <si>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</si>
  <si>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</si>
  <si>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</si>
  <si>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</si>
  <si>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</si>
  <si>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</si>
  <si>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</si>
  <si>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</si>
  <si>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</si>
  <si>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</si>
  <si>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</si>
  <si>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</si>
  <si>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</si>
  <si>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</si>
  <si>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</si>
  <si>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</si>
  <si>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</si>
  <si>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</si>
  <si>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</si>
  <si>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</si>
  <si>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</si>
  <si>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</si>
  <si>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</si>
  <si>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</si>
  <si>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</si>
  <si>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</si>
  <si>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</si>
  <si>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</si>
  <si>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</si>
  <si>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</si>
  <si>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</si>
  <si>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</si>
  <si>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</si>
  <si>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</si>
  <si>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</si>
  <si>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</si>
  <si>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</si>
  <si>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</si>
  <si>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</si>
  <si>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</si>
  <si>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</si>
  <si>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</si>
  <si>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</si>
  <si>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</si>
  <si>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</si>
  <si>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</si>
  <si>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</si>
  <si>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</si>
  <si>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</si>
  <si>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</si>
  <si>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</si>
  <si>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</si>
  <si>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</si>
  <si>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</si>
  <si>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</si>
  <si>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</si>
  <si>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</si>
  <si>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</si>
  <si>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</si>
  <si>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</si>
  <si>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</si>
  <si>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</si>
  <si>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</si>
  <si>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</si>
  <si>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</si>
  <si>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</si>
  <si>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</si>
  <si>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</si>
  <si>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</si>
  <si>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</si>
  <si>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</si>
  <si>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</si>
  <si>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</si>
  <si>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</si>
  <si>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</si>
  <si>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</si>
  <si>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</si>
  <si>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</si>
  <si>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</si>
  <si>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</si>
  <si>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</si>
  <si>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</si>
  <si>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</si>
  <si>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</si>
  <si>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</si>
  <si>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</si>
  <si>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</si>
  <si>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</si>
  <si>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</si>
  <si>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</si>
  <si>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</si>
  <si>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</si>
  <si>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</si>
  <si>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</si>
  <si>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</si>
  <si>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</si>
  <si>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</si>
  <si>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</si>
  <si>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</si>
  <si>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</si>
  <si>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</si>
  <si>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</si>
  <si>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</si>
  <si>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</si>
  <si>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</si>
  <si>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</si>
  <si>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</si>
  <si>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</si>
  <si>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</si>
  <si>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</si>
  <si>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</si>
  <si>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</si>
  <si>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</si>
  <si>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</si>
  <si>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</si>
  <si>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</si>
  <si>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</si>
  <si>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</si>
  <si>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</si>
  <si>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</si>
  <si>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</si>
  <si>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</si>
  <si>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</si>
  <si>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</si>
  <si>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</si>
  <si>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</si>
  <si>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</si>
  <si>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</si>
  <si>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</si>
  <si>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</si>
  <si>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</si>
  <si>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</si>
  <si>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</si>
  <si>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</si>
  <si>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</si>
  <si>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</si>
  <si>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</si>
  <si>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</si>
  <si>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</si>
  <si>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</si>
  <si>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</si>
  <si>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</si>
  <si>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</si>
  <si>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</si>
  <si>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</si>
  <si>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</si>
  <si>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</si>
  <si>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</si>
  <si>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</si>
  <si>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</si>
  <si>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</si>
  <si>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</si>
  <si>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</si>
  <si>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</si>
  <si>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</si>
  <si>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</si>
  <si>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</si>
  <si>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</si>
  <si>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</si>
  <si>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</si>
  <si>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</si>
  <si>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</si>
  <si>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</si>
  <si>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</si>
  <si>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</si>
  <si>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</si>
  <si>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</si>
  <si>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</si>
  <si>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</si>
  <si>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</si>
  <si>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</si>
  <si>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</si>
  <si>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</si>
  <si>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</si>
  <si>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</si>
  <si>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</si>
  <si>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</si>
  <si>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</si>
  <si>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</si>
  <si>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</si>
  <si>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</si>
  <si>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</si>
  <si>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</si>
  <si>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</si>
  <si>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</si>
  <si>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</si>
  <si>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</si>
  <si>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</si>
  <si>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</si>
  <si>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</si>
  <si>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</si>
  <si>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</si>
  <si>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</si>
  <si>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</si>
  <si>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</si>
  <si>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</si>
  <si>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</si>
  <si>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</si>
  <si>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</si>
  <si>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</si>
  <si>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</si>
  <si>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</si>
  <si>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</si>
  <si>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</si>
  <si>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</si>
  <si>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</si>
  <si>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</si>
  <si>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</si>
  <si>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</si>
  <si>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</si>
  <si>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</si>
  <si>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</si>
  <si>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</si>
  <si>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</si>
  <si>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</si>
  <si>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</si>
  <si>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</si>
  <si>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</si>
  <si>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</si>
  <si>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</si>
  <si>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</si>
  <si>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</si>
  <si>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</si>
  <si>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</si>
  <si>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</si>
  <si>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</si>
  <si>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</si>
  <si>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</si>
  <si>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</si>
  <si>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</si>
  <si>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</si>
  <si>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</si>
  <si>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</si>
  <si>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</si>
  <si>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</si>
  <si>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</si>
  <si>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</si>
  <si>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</si>
  <si>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</si>
  <si>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</si>
  <si>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</si>
  <si>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</si>
  <si>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</si>
  <si>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</si>
  <si>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</si>
  <si>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</si>
  <si>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</si>
  <si>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</si>
  <si>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</si>
  <si>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</si>
  <si>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</si>
  <si>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</si>
  <si>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</si>
  <si>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</si>
  <si>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</si>
  <si>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</si>
  <si>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</si>
  <si>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</si>
  <si>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</si>
  <si>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</si>
  <si>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</si>
  <si>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</si>
  <si>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</si>
  <si>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</si>
  <si>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</si>
  <si>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</si>
  <si>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</si>
  <si>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</si>
  <si>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</si>
  <si>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</si>
  <si>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</si>
  <si>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</si>
  <si>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</si>
  <si>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</si>
  <si>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</si>
  <si>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</si>
  <si>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</si>
  <si>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</si>
  <si>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</si>
  <si>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</si>
  <si>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</si>
  <si>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</si>
  <si>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</si>
  <si>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</si>
  <si>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</si>
  <si>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</si>
  <si>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</si>
  <si>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</si>
  <si>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</si>
  <si>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</si>
  <si>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</si>
  <si>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</si>
  <si>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</si>
  <si>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</si>
  <si>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</si>
  <si>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</si>
  <si>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</si>
  <si>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</si>
  <si>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</si>
  <si>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</si>
  <si>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</si>
  <si>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</si>
  <si>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</si>
  <si>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</si>
  <si>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</si>
  <si>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</si>
  <si>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</si>
  <si>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</si>
  <si>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</si>
  <si>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</si>
  <si>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</si>
  <si>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</si>
  <si>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</si>
  <si>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</si>
  <si>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</si>
  <si>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</si>
  <si>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</si>
  <si>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</si>
  <si>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</si>
  <si>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</si>
  <si>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</si>
  <si>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</si>
  <si>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</si>
  <si>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</si>
  <si>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</si>
  <si>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</si>
  <si>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</si>
  <si>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</si>
  <si>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</si>
  <si>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</si>
  <si>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</si>
  <si>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</si>
  <si>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</si>
  <si>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</si>
  <si>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</si>
  <si>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</si>
  <si>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</si>
  <si>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</si>
  <si>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</si>
  <si>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</si>
  <si>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</si>
  <si>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</si>
  <si>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</si>
  <si>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</si>
  <si>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</si>
  <si>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</si>
  <si>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</si>
  <si>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</si>
  <si>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</si>
  <si>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</si>
  <si>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</si>
  <si>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</si>
  <si>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</si>
  <si>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</si>
  <si>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</si>
  <si>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</si>
  <si>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</si>
  <si>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</si>
  <si>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</si>
  <si>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</si>
  <si>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</si>
  <si>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</si>
  <si>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</si>
  <si>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</si>
  <si>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</si>
  <si>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</si>
  <si>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</si>
  <si>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</si>
  <si>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</si>
  <si>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</si>
  <si>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</si>
  <si>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</si>
  <si>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</si>
  <si>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</si>
  <si>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</si>
  <si>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</si>
  <si>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</si>
  <si>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</si>
  <si>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</si>
  <si>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</si>
  <si>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</si>
  <si>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</si>
  <si>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</si>
  <si>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</si>
  <si>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</si>
  <si>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</si>
  <si>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</si>
  <si>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</si>
  <si>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</si>
  <si>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</si>
  <si>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</si>
  <si>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</si>
  <si>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</si>
  <si>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</si>
  <si>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</si>
  <si>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</si>
  <si>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</si>
  <si>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</si>
  <si>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</si>
  <si>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</si>
  <si>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</si>
  <si>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</si>
  <si>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</si>
  <si>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</si>
  <si>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</si>
  <si>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</si>
  <si>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</si>
  <si>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</si>
  <si>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</si>
  <si>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</si>
  <si>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</si>
  <si>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</si>
  <si>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</si>
  <si>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</si>
  <si>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</si>
  <si>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</si>
  <si>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</si>
  <si>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</si>
  <si>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</si>
  <si>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</si>
  <si>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</si>
  <si>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</si>
  <si>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</si>
  <si>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</si>
  <si>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</si>
  <si>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</si>
  <si>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</si>
  <si>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</si>
  <si>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</si>
  <si>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</si>
  <si>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</si>
  <si>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</si>
  <si>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</si>
  <si>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</si>
  <si>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</si>
  <si>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</si>
  <si>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</si>
  <si>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</si>
  <si>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</si>
  <si>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</si>
  <si>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</si>
  <si>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</si>
  <si>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</si>
  <si>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</si>
  <si>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</si>
  <si>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</si>
  <si>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</si>
  <si>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</si>
  <si>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</si>
  <si>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</si>
  <si>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</si>
  <si>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</si>
  <si>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</si>
  <si>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</si>
  <si>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</si>
  <si>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</si>
  <si>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</si>
  <si>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</si>
  <si>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</si>
  <si>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</si>
  <si>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</si>
  <si>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</si>
  <si>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</si>
  <si>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</si>
  <si>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</si>
  <si>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</si>
  <si>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</si>
  <si>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</si>
  <si>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</si>
  <si>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</si>
  <si>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</si>
  <si>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</si>
  <si>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</si>
  <si>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</si>
  <si>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</si>
  <si>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</si>
  <si>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</si>
  <si>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</si>
  <si>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</si>
  <si>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</si>
  <si>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</si>
  <si>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</si>
  <si>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</si>
  <si>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</si>
  <si>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</si>
  <si>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</si>
  <si>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</si>
  <si>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</si>
  <si>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</si>
  <si>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</si>
  <si>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</si>
  <si>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</si>
  <si>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</si>
  <si>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</si>
  <si>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</si>
  <si>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</si>
  <si>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</si>
  <si>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</si>
  <si>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</si>
  <si>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</si>
  <si>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</si>
  <si>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</si>
  <si>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</si>
  <si>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</si>
  <si>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</si>
  <si>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</si>
  <si>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</si>
  <si>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</si>
  <si>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</si>
  <si>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</si>
  <si>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</si>
  <si>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</si>
  <si>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</si>
  <si>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</si>
  <si>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</si>
  <si>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</si>
  <si>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</si>
  <si>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</si>
  <si>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</si>
  <si>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</si>
  <si>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</si>
  <si>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</si>
  <si>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</si>
  <si>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</si>
  <si>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</si>
  <si>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</si>
  <si>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</si>
  <si>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</si>
  <si>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</si>
  <si>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</si>
  <si>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</si>
  <si>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</si>
  <si>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</si>
  <si>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</si>
  <si>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</si>
  <si>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</si>
  <si>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</si>
  <si>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</si>
  <si>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</si>
  <si>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</si>
  <si>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</si>
  <si>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</si>
  <si>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</si>
  <si>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</si>
  <si>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</si>
  <si>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</si>
  <si>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</si>
  <si>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</si>
  <si>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</si>
  <si>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</si>
  <si>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</si>
  <si>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</si>
  <si>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</si>
  <si>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</si>
  <si>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</si>
  <si>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</si>
  <si>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</si>
  <si>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</si>
  <si>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</si>
  <si>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</si>
  <si>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</si>
  <si>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</si>
  <si>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</si>
  <si>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</si>
  <si>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</si>
  <si>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</si>
  <si>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</si>
  <si>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</si>
  <si>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</si>
  <si>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</si>
  <si>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</si>
  <si>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</si>
  <si>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</si>
  <si>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</si>
  <si>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</si>
  <si>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</si>
  <si>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</si>
  <si>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</si>
  <si>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</si>
  <si>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</si>
  <si>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</si>
  <si>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</si>
  <si>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</si>
  <si>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</si>
  <si>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</si>
  <si>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</si>
  <si>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</si>
  <si>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</si>
  <si>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</si>
  <si>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</si>
  <si>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</si>
  <si>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</si>
  <si>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</si>
  <si>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</si>
  <si>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</si>
  <si>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</si>
  <si>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</si>
  <si>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</si>
  <si>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</si>
  <si>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</si>
  <si>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</si>
  <si>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</si>
  <si>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</si>
  <si>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</si>
  <si>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</si>
  <si>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</si>
  <si>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</si>
  <si>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</si>
  <si>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</si>
  <si>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</si>
  <si>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</si>
  <si>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</si>
  <si>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</si>
  <si>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</si>
  <si>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</si>
  <si>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</si>
  <si>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</si>
  <si>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</si>
  <si>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</si>
  <si>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</si>
  <si>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</si>
  <si>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</si>
  <si>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</si>
  <si>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</si>
  <si>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</si>
  <si>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</si>
  <si>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</si>
  <si>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</si>
  <si>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</si>
  <si>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</si>
  <si>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</si>
  <si>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</si>
  <si>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</si>
  <si>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</si>
  <si>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</si>
  <si>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</si>
  <si>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</si>
  <si>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</si>
  <si>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</si>
  <si>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</si>
  <si>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</si>
  <si>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</si>
  <si>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</si>
  <si>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</si>
  <si>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</si>
  <si>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</si>
  <si>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</si>
  <si>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</si>
  <si>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</si>
  <si>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</si>
  <si>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</si>
  <si>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</si>
  <si>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</si>
  <si>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</si>
  <si>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</si>
  <si>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</si>
  <si>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</si>
  <si>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</si>
  <si>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</si>
  <si>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</si>
  <si>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</si>
  <si>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</si>
  <si>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</si>
  <si>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</si>
  <si>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</si>
  <si>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</si>
  <si>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</si>
  <si>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</si>
  <si>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</si>
  <si>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</si>
  <si>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</si>
  <si>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</si>
  <si>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</si>
  <si>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</si>
  <si>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</si>
  <si>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</si>
  <si>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</si>
  <si>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</si>
  <si>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</si>
  <si>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</si>
  <si>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</si>
  <si>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</si>
  <si>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</si>
  <si>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</si>
  <si>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</si>
  <si>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</si>
  <si>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</si>
  <si>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</si>
  <si>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</si>
  <si>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</si>
  <si>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</si>
  <si>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</si>
  <si>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</si>
  <si>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</si>
  <si>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</si>
  <si>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</si>
  <si>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</si>
  <si>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</si>
  <si>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</si>
  <si>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</si>
  <si>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</si>
  <si>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</si>
  <si>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</si>
  <si>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</si>
  <si>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</si>
  <si>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</si>
  <si>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</si>
  <si>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</si>
  <si>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</si>
  <si>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</si>
  <si>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</si>
  <si>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</si>
  <si>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</si>
  <si>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</si>
  <si>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</si>
  <si>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</si>
  <si>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</si>
  <si>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</si>
  <si>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</si>
  <si>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</si>
  <si>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</si>
  <si>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</si>
  <si>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</si>
  <si>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</si>
  <si>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</si>
  <si>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</si>
  <si>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</si>
  <si>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</si>
  <si>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</si>
  <si>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</si>
  <si>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</si>
  <si>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</si>
  <si>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</si>
  <si>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</si>
  <si>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</si>
  <si>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</si>
  <si>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</si>
  <si>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</si>
  <si>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</si>
  <si>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</si>
  <si>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</si>
  <si>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</si>
  <si>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</si>
  <si>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</si>
  <si>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</si>
  <si>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</si>
  <si>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</si>
  <si>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</si>
  <si>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</si>
  <si>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</si>
  <si>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</si>
  <si>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</si>
  <si>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</si>
  <si>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</si>
  <si>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</si>
  <si>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</si>
  <si>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</si>
  <si>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</si>
  <si>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</si>
  <si>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</si>
  <si>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</si>
  <si>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</si>
  <si>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</si>
  <si>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</si>
  <si>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</si>
  <si>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</si>
  <si>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</si>
  <si>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</si>
  <si>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</si>
  <si>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</si>
  <si>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</si>
  <si>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</si>
  <si>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</si>
  <si>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</si>
  <si>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</si>
  <si>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</si>
  <si>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</si>
  <si>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</si>
  <si>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</si>
  <si>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</si>
  <si>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</si>
  <si>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</si>
  <si>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</si>
  <si>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</si>
  <si>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</si>
  <si>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</si>
  <si>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</si>
  <si>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</si>
  <si>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</si>
  <si>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</si>
  <si>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</si>
  <si>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</si>
  <si>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</si>
  <si>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</si>
  <si>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</si>
  <si>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</si>
  <si>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</si>
  <si>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</si>
  <si>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</si>
  <si>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</si>
  <si>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</si>
  <si>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</si>
  <si>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</si>
  <si>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</si>
  <si>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</si>
  <si>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</si>
  <si>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</si>
  <si>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</si>
  <si>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</si>
  <si>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</si>
  <si>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</si>
  <si>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</si>
  <si>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</si>
  <si>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</si>
  <si>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</si>
  <si>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</si>
  <si>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</si>
  <si>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</si>
  <si>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</si>
  <si>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</si>
  <si>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</si>
  <si>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</si>
  <si>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</si>
  <si>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</si>
  <si>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</si>
  <si>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</si>
  <si>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</si>
  <si>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</si>
  <si>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</si>
  <si>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</si>
  <si>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</si>
  <si>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</si>
  <si>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</si>
  <si>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</si>
  <si>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</si>
  <si>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</si>
  <si>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</si>
  <si>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</si>
  <si>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</si>
  <si>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</si>
  <si>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</si>
  <si>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</si>
  <si>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</si>
  <si>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</si>
  <si>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</si>
  <si>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</si>
  <si>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</si>
  <si>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</si>
  <si>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</si>
  <si>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</si>
  <si>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</si>
  <si>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</si>
  <si>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</si>
  <si>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</si>
  <si>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</si>
  <si>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</si>
  <si>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</si>
  <si>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</si>
  <si>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</si>
  <si>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</si>
  <si>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</si>
  <si>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</si>
  <si>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</si>
  <si>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</si>
  <si>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</si>
  <si>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</si>
  <si>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</si>
  <si>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</si>
  <si>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</si>
  <si>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</si>
  <si>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</si>
  <si>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</si>
  <si>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</si>
  <si>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</si>
  <si>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</si>
  <si>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</si>
  <si>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</si>
  <si>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</si>
  <si>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</si>
  <si>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</si>
  <si>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</si>
  <si>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</si>
  <si>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</si>
  <si>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</si>
  <si>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</si>
  <si>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</si>
  <si>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</si>
  <si>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</si>
  <si>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</si>
  <si>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</si>
  <si>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</si>
  <si>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</si>
  <si>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</si>
  <si>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</si>
  <si>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</si>
  <si>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</si>
  <si>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</si>
  <si>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</si>
  <si>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</si>
  <si>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</si>
  <si>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</si>
  <si>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</si>
  <si>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</si>
  <si>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</si>
  <si>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</si>
  <si>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</si>
  <si>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</si>
  <si>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</si>
  <si>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</si>
  <si>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</si>
  <si>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</si>
  <si>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</si>
  <si>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</si>
  <si>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</si>
  <si>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</si>
  <si>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</si>
  <si>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</si>
  <si>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</si>
  <si>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</si>
  <si>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</si>
  <si>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</si>
  <si>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</si>
  <si>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</si>
  <si>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</si>
  <si>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</si>
  <si>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</si>
  <si>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</si>
  <si>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</si>
  <si>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</si>
  <si>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</si>
  <si>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</si>
  <si>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</si>
  <si>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</si>
  <si>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</si>
  <si>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</si>
  <si>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</si>
  <si>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</si>
  <si>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</si>
  <si>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</si>
  <si>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</si>
  <si>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</si>
  <si>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</si>
  <si>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</si>
  <si>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</si>
  <si>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</si>
  <si>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</si>
  <si>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</si>
  <si>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</si>
  <si>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</si>
  <si>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</si>
  <si>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</si>
  <si>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</si>
  <si>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</si>
  <si>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</si>
  <si>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</si>
  <si>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</si>
  <si>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</si>
  <si>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</si>
  <si>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</si>
  <si>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</si>
  <si>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</si>
  <si>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</si>
  <si>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</si>
  <si>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</si>
  <si>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</si>
  <si>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</si>
  <si>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</si>
  <si>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</si>
  <si>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</si>
  <si>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</si>
  <si>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</si>
  <si>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</si>
  <si>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</si>
  <si>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</si>
  <si>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</si>
  <si>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</si>
  <si>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</si>
  <si>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</si>
  <si>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</si>
  <si>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</si>
  <si>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</si>
  <si>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</si>
  <si>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</si>
  <si>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</si>
  <si>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</si>
  <si>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</si>
  <si>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</si>
  <si>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</si>
  <si>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</si>
  <si>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</si>
  <si>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</si>
  <si>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</si>
  <si>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</si>
  <si>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</si>
  <si>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</si>
  <si>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</si>
  <si>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</si>
  <si>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</si>
  <si>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</si>
  <si>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</si>
  <si>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</si>
  <si>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</si>
  <si>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</si>
  <si>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</si>
  <si>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</si>
  <si>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</si>
  <si>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</si>
  <si>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</si>
  <si>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</si>
  <si>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</si>
  <si>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</si>
  <si>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</si>
  <si>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</si>
  <si>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</si>
  <si>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</si>
  <si>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</si>
  <si>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</si>
  <si>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</si>
  <si>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</si>
  <si>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</si>
  <si>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</si>
  <si>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</si>
  <si>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</si>
  <si>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</si>
  <si>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</si>
  <si>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</si>
  <si>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</si>
  <si>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</si>
  <si>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</si>
  <si>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</si>
  <si>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</si>
  <si>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</si>
  <si>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</si>
  <si>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</si>
  <si>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</si>
  <si>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</si>
  <si>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</si>
  <si>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</si>
  <si>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</si>
  <si>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</si>
  <si>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</si>
  <si>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</si>
  <si>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</si>
  <si>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</si>
  <si>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</si>
  <si>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</si>
  <si>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</si>
  <si>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</si>
  <si>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</si>
  <si>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</si>
  <si>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</si>
  <si>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</si>
  <si>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</si>
  <si>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</si>
  <si>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</si>
  <si>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</si>
  <si>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</si>
  <si>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</si>
  <si>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</si>
  <si>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</si>
  <si>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</si>
  <si>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</si>
  <si>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</si>
  <si>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</si>
  <si>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</si>
  <si>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</si>
  <si>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</si>
  <si>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</si>
  <si>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</si>
  <si>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</si>
  <si>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</si>
  <si>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</si>
  <si>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</si>
  <si>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</si>
  <si>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</si>
  <si>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</si>
  <si>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</si>
  <si>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</si>
  <si>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</si>
  <si>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</si>
  <si>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</si>
  <si>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</si>
  <si>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</si>
  <si>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</si>
  <si>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</si>
  <si>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</si>
  <si>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</si>
  <si>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</si>
  <si>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</si>
  <si>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</si>
  <si>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</si>
  <si>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</si>
  <si>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</si>
  <si>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</si>
  <si>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</si>
  <si>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</si>
  <si>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</si>
  <si>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</si>
  <si>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</si>
  <si>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</si>
  <si>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</si>
  <si>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</si>
  <si>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</si>
  <si>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</si>
  <si>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</si>
  <si>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</si>
  <si>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</si>
  <si>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</si>
  <si>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</si>
  <si>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</si>
  <si>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</si>
  <si>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</si>
  <si>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</si>
  <si>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</si>
  <si>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</si>
  <si>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</si>
  <si>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</si>
  <si>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</si>
  <si>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</si>
  <si>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</si>
  <si>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</si>
  <si>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</si>
  <si>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</si>
  <si>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</si>
  <si>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</si>
  <si>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</si>
  <si>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</si>
  <si>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</si>
  <si>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</si>
  <si>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</si>
  <si>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</si>
  <si>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</si>
  <si>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</si>
  <si>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</si>
  <si>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</si>
  <si>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</si>
  <si>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</si>
  <si>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</si>
  <si>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</si>
  <si>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</si>
  <si>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</si>
  <si>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</si>
  <si>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</si>
  <si>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</si>
  <si>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</si>
  <si>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</si>
  <si>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</si>
  <si>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</si>
  <si>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</si>
  <si>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</si>
  <si>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</si>
  <si>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</si>
  <si>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</si>
  <si>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</si>
  <si>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</si>
  <si>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</si>
  <si>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</si>
  <si>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</si>
  <si>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</si>
  <si>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</si>
  <si>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</si>
  <si>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</si>
  <si>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</si>
  <si>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</si>
  <si>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</si>
  <si>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</si>
  <si>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</si>
  <si>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</si>
  <si>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</si>
  <si>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</si>
  <si>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</si>
  <si>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</si>
  <si>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</si>
  <si>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</si>
  <si>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</si>
  <si>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</si>
  <si>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</si>
  <si>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</si>
  <si>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</si>
  <si>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</si>
  <si>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</si>
  <si>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</si>
  <si>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</si>
  <si>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</si>
  <si>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</si>
  <si>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</si>
  <si>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</si>
  <si>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</si>
  <si>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</si>
  <si>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</si>
  <si>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</si>
  <si>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</si>
  <si>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</si>
  <si>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</si>
  <si>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</si>
  <si>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</si>
  <si>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</si>
  <si>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</si>
  <si>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</si>
  <si>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</si>
  <si>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</si>
  <si>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</si>
  <si>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</si>
  <si>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</si>
  <si>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</si>
  <si>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</si>
  <si>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</si>
  <si>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</si>
  <si>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</si>
  <si>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</si>
  <si>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</si>
  <si>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</si>
  <si>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</si>
  <si>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</si>
  <si>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</si>
  <si>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</si>
  <si>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</si>
  <si>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</si>
  <si>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</si>
  <si>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</si>
  <si>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</si>
  <si>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</si>
  <si>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</si>
  <si>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</si>
  <si>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</si>
  <si>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</si>
  <si>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</si>
  <si>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</si>
  <si>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</si>
  <si>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</si>
  <si>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</si>
  <si>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</si>
  <si>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</si>
  <si>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</si>
  <si>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</si>
  <si>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</si>
  <si>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</si>
  <si>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</si>
  <si>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</si>
  <si>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</si>
  <si>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</si>
  <si>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</si>
  <si>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</si>
  <si>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</si>
  <si>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</si>
  <si>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</si>
  <si>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</si>
  <si>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</si>
  <si>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</si>
  <si>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</si>
  <si>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</si>
  <si>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</si>
  <si>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</si>
  <si>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</si>
  <si>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</si>
  <si>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</si>
  <si>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</si>
  <si>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</si>
  <si>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</si>
  <si>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</si>
  <si>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</si>
  <si>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</si>
  <si>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</si>
  <si>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</si>
  <si>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</si>
  <si>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</si>
  <si>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</si>
  <si>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</si>
  <si>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</si>
  <si>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</si>
  <si>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</si>
  <si>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</si>
  <si>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</si>
  <si>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</si>
  <si>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</si>
  <si>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</si>
  <si>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</si>
  <si>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</si>
  <si>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</si>
  <si>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</si>
  <si>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</si>
  <si>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</si>
  <si>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</si>
  <si>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</si>
  <si>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</si>
  <si>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</si>
  <si>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</si>
  <si>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</si>
  <si>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</si>
  <si>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</si>
  <si>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</si>
  <si>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</si>
  <si>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</si>
  <si>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</si>
  <si>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</si>
  <si>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</si>
  <si>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</si>
  <si>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</si>
  <si>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</si>
  <si>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</si>
  <si>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</si>
  <si>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</si>
  <si>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</si>
  <si>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</si>
  <si>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</si>
  <si>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</si>
  <si>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</si>
  <si>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</si>
  <si>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</si>
  <si>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</si>
  <si>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</si>
  <si>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</si>
  <si>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</si>
  <si>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</si>
  <si>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</si>
  <si>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</si>
  <si>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</si>
  <si>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</si>
  <si>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</si>
  <si>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</si>
  <si>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</si>
  <si>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</si>
  <si>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</si>
  <si>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</si>
  <si>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</si>
  <si>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</si>
  <si>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</si>
  <si>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</si>
  <si>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</si>
  <si>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</si>
  <si>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</si>
  <si>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</si>
  <si>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</si>
  <si>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</si>
  <si>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</si>
  <si>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</si>
  <si>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</si>
  <si>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</si>
  <si>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</si>
  <si>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</si>
  <si>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</si>
  <si>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</si>
  <si>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</si>
  <si>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</si>
  <si>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</si>
  <si>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</si>
  <si>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</si>
  <si>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</si>
  <si>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</si>
  <si>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</si>
  <si>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</si>
  <si>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</si>
  <si>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</si>
  <si>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</si>
  <si>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</si>
  <si>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</si>
  <si>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</si>
  <si>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</si>
  <si>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</si>
  <si>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</si>
  <si>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</si>
  <si>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</si>
  <si>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</si>
  <si>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</si>
  <si>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</si>
  <si>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</si>
  <si>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</si>
  <si>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</si>
  <si>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</si>
  <si>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</si>
  <si>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</si>
  <si>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</si>
  <si>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</si>
  <si>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</si>
  <si>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</si>
  <si>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</si>
  <si>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</si>
  <si>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</si>
  <si>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</si>
  <si>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</si>
  <si>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</si>
  <si>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</si>
  <si>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</si>
  <si>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</si>
  <si>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</si>
  <si>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</si>
  <si>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</si>
  <si>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</si>
  <si>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</si>
  <si>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</si>
  <si>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</si>
  <si>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</si>
  <si>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</si>
  <si>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</si>
  <si>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</si>
  <si>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</si>
  <si>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</si>
  <si>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</si>
  <si>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</si>
  <si>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</si>
  <si>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</si>
  <si>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</si>
  <si>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</si>
  <si>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</si>
  <si>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</si>
  <si>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</si>
  <si>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</si>
  <si>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</si>
  <si>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</si>
  <si>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</si>
  <si>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</si>
  <si>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</si>
  <si>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</si>
  <si>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</si>
  <si>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</si>
  <si>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</si>
  <si>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</si>
  <si>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</si>
  <si>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</si>
  <si>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</si>
  <si>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</si>
  <si>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</si>
  <si>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</si>
  <si>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</si>
  <si>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</si>
  <si>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</si>
  <si>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</si>
  <si>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</si>
  <si>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</si>
  <si>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</si>
  <si>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</si>
  <si>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</si>
  <si>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</si>
  <si>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</si>
  <si>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</si>
  <si>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</si>
  <si>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</si>
  <si>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</si>
  <si>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</si>
  <si>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</si>
  <si>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</si>
  <si>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</si>
  <si>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</si>
  <si>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</si>
  <si>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</si>
  <si>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</si>
  <si>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</si>
  <si>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</si>
  <si>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</si>
  <si>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</si>
  <si>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</si>
  <si>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</si>
  <si>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</si>
  <si>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</si>
  <si>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</si>
  <si>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</si>
  <si>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</si>
  <si>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</si>
  <si>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</si>
  <si>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</si>
  <si>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</si>
  <si>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</si>
  <si>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</si>
  <si>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</si>
  <si>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</si>
  <si>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</si>
  <si>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</si>
  <si>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</si>
  <si>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</si>
  <si>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</si>
  <si>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</si>
  <si>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</si>
  <si>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</si>
  <si>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</si>
  <si>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</si>
  <si>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</si>
  <si>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</si>
  <si>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</si>
  <si>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</si>
  <si>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</si>
  <si>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</si>
  <si>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</si>
  <si>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</si>
  <si>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</si>
  <si>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</si>
  <si>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</si>
  <si>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</si>
  <si>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</si>
  <si>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</si>
  <si>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</si>
  <si>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</si>
  <si>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</si>
  <si>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</si>
  <si>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</si>
  <si>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</si>
  <si>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</si>
  <si>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</si>
  <si>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</si>
  <si>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</si>
  <si>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</si>
  <si>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</si>
  <si>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</si>
  <si>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</si>
  <si>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</si>
  <si>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</si>
  <si>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</si>
  <si>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</si>
  <si>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</si>
  <si>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</si>
  <si>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</si>
  <si>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</si>
  <si>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</si>
  <si>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</si>
  <si>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</si>
  <si>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</si>
  <si>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</si>
  <si>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</si>
  <si>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</si>
  <si>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</si>
  <si>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</si>
  <si>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</si>
  <si>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</si>
  <si>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</si>
  <si>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</si>
  <si>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</si>
  <si>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</si>
  <si>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</si>
  <si>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</si>
  <si>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</si>
  <si>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</si>
  <si>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</si>
  <si>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</si>
  <si>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</si>
  <si>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</si>
  <si>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</si>
  <si>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</si>
  <si>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</si>
  <si>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</si>
  <si>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</si>
  <si>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</si>
  <si>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</si>
  <si>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</si>
  <si>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</si>
  <si>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</si>
  <si>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</si>
  <si>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</si>
  <si>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</si>
  <si>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</si>
  <si>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</si>
  <si>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</si>
  <si>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</si>
  <si>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</si>
  <si>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</si>
  <si>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</si>
  <si>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</si>
  <si>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</si>
  <si>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</si>
  <si>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</si>
  <si>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</si>
  <si>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</si>
  <si>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</si>
  <si>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</si>
  <si>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</si>
  <si>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</si>
  <si>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</si>
  <si>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</si>
  <si>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</si>
  <si>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</si>
  <si>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</si>
  <si>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</si>
  <si>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</si>
  <si>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</si>
  <si>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</si>
  <si>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</si>
  <si>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</si>
  <si>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</si>
  <si>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</si>
  <si>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</si>
  <si>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</si>
  <si>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</si>
  <si>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</si>
  <si>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</si>
  <si>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</si>
  <si>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</si>
  <si>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</si>
  <si>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</si>
  <si>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</si>
  <si>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</si>
  <si>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</si>
  <si>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</si>
  <si>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</si>
  <si>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</si>
  <si>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</si>
  <si>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</si>
  <si>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</si>
  <si>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</si>
  <si>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</si>
  <si>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</si>
  <si>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</si>
  <si>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</si>
  <si>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</si>
  <si>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</si>
  <si>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</si>
  <si>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</si>
  <si>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</si>
  <si>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</si>
  <si>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</si>
  <si>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</si>
  <si>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</si>
  <si>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</si>
  <si>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</si>
  <si>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</si>
  <si>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</si>
  <si>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</si>
  <si>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</si>
  <si>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</si>
  <si>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</si>
  <si>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</si>
  <si>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</si>
  <si>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</si>
  <si>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</si>
  <si>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</si>
  <si>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</si>
  <si>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</si>
  <si>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</si>
  <si>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</si>
  <si>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</si>
  <si>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</si>
  <si>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</si>
  <si>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</si>
  <si>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</si>
  <si>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</si>
  <si>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</si>
  <si>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</si>
  <si>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</si>
  <si>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</si>
  <si>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</si>
  <si>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</si>
  <si>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</si>
  <si>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</si>
  <si>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</si>
  <si>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</si>
  <si>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</si>
  <si>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</si>
  <si>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</si>
  <si>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</si>
  <si>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</si>
  <si>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</si>
  <si>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</si>
  <si>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</si>
  <si>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</si>
  <si>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</si>
  <si>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</si>
  <si>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</si>
  <si>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</si>
  <si>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</si>
  <si>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</si>
  <si>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</si>
  <si>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</si>
  <si>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</si>
  <si>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</si>
  <si>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</si>
  <si>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</si>
  <si>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</si>
  <si>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</si>
  <si>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</si>
  <si>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</si>
  <si>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</si>
  <si>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</si>
  <si>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</si>
  <si>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</si>
  <si>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</si>
  <si>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</si>
  <si>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</si>
  <si>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</si>
  <si>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</si>
  <si>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</si>
  <si>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</si>
  <si>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</si>
  <si>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</si>
  <si>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</si>
  <si>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</si>
  <si>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</si>
  <si>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</si>
  <si>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</si>
  <si>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</si>
  <si>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</si>
  <si>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</si>
  <si>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</si>
  <si>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</si>
  <si>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</si>
  <si>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</si>
  <si>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</si>
  <si>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</si>
  <si>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</si>
  <si>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</si>
  <si>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</si>
  <si>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</si>
  <si>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</si>
  <si>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</si>
  <si>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</si>
  <si>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</si>
  <si>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</si>
  <si>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</si>
  <si>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</si>
  <si>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</si>
  <si>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</si>
  <si>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</si>
  <si>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</si>
  <si>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</si>
  <si>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</si>
  <si>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</si>
  <si>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</si>
  <si>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</si>
  <si>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</si>
  <si>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</si>
  <si>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</si>
  <si>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</si>
  <si>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</si>
  <si>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</si>
  <si>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</si>
  <si>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</si>
  <si>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</si>
  <si>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</si>
  <si>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</si>
  <si>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</si>
  <si>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</si>
  <si>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</si>
  <si>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</si>
  <si>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</si>
  <si>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</si>
  <si>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</si>
  <si>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</si>
  <si>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</si>
  <si>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</si>
  <si>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</si>
  <si>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</si>
  <si>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</si>
  <si>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</si>
  <si>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</si>
  <si>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</si>
  <si>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</si>
  <si>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</si>
  <si>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</si>
  <si>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</si>
  <si>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</si>
  <si>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</si>
  <si>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</si>
  <si>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</si>
  <si>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</si>
  <si>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</si>
  <si>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</si>
  <si>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</si>
  <si>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</si>
  <si>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</si>
  <si>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</si>
  <si>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</si>
  <si>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</si>
  <si>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</si>
  <si>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</si>
  <si>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</si>
  <si>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</si>
  <si>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</si>
  <si>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</si>
  <si>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</si>
  <si>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</si>
  <si>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</si>
  <si>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</si>
  <si>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</si>
  <si>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</si>
  <si>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</si>
  <si>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</si>
  <si>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</si>
  <si>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</si>
  <si>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</si>
  <si>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</si>
  <si>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</si>
  <si>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</si>
  <si>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</si>
  <si>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</si>
  <si>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</si>
  <si>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</si>
  <si>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</si>
  <si>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</si>
  <si>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</si>
  <si>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</si>
  <si>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</si>
  <si>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</si>
  <si>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</si>
  <si>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</si>
  <si>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</si>
  <si>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</si>
  <si>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</si>
  <si>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</si>
  <si>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</si>
  <si>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</si>
  <si>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</si>
  <si>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</si>
  <si>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</si>
  <si>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</si>
  <si>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</si>
  <si>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</si>
  <si>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</si>
  <si>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</si>
  <si>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</si>
  <si>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</si>
  <si>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</si>
  <si>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</si>
  <si>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</si>
  <si>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</si>
  <si>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</si>
  <si>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</si>
  <si>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</si>
  <si>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</si>
  <si>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</si>
  <si>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</si>
  <si>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</si>
  <si>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</si>
  <si>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</si>
  <si>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</si>
  <si>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</si>
  <si>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</si>
  <si>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</si>
  <si>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</si>
  <si>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</si>
  <si>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</si>
  <si>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</si>
  <si>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</si>
  <si>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</si>
  <si>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</si>
  <si>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</si>
  <si>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</si>
  <si>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</si>
  <si>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</si>
  <si>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</si>
  <si>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</si>
  <si>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</si>
  <si>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</si>
  <si>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</si>
  <si>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</si>
  <si>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</si>
  <si>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</si>
  <si>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</si>
  <si>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</si>
  <si>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</si>
  <si>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</si>
  <si>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</si>
  <si>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</si>
  <si>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</si>
  <si>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</si>
  <si>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</si>
  <si>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</si>
  <si>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</si>
  <si>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</si>
  <si>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</si>
  <si>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</si>
  <si>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</si>
  <si>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</si>
  <si>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</si>
  <si>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</si>
  <si>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</si>
  <si>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</si>
  <si>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</si>
  <si>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</si>
  <si>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</si>
  <si>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</si>
  <si>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</si>
  <si>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</si>
  <si>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</si>
  <si>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</si>
  <si>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</si>
  <si>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</si>
  <si>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</si>
  <si>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</si>
  <si>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</si>
  <si>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</si>
  <si>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</si>
  <si>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</si>
  <si>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</si>
  <si>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</si>
  <si>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</si>
  <si>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</si>
  <si>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</si>
  <si>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</si>
  <si>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</si>
  <si>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</si>
  <si>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</si>
  <si>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</si>
  <si>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</si>
  <si>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</si>
  <si>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</si>
  <si>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</si>
  <si>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</si>
  <si>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</si>
  <si>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</si>
  <si>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</si>
  <si>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</si>
  <si>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</si>
  <si>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</si>
  <si>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</si>
  <si>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</si>
  <si>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</si>
  <si>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</si>
  <si>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</si>
  <si>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</si>
  <si>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</si>
  <si>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</si>
  <si>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</si>
  <si>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</si>
  <si>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</si>
  <si>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</si>
  <si>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</si>
  <si>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</si>
  <si>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</si>
  <si>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</si>
  <si>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</si>
  <si>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</si>
  <si>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</si>
  <si>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</si>
  <si>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</si>
  <si>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</si>
  <si>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</si>
  <si>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</si>
  <si>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</si>
  <si>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</si>
  <si>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</si>
  <si>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</si>
  <si>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</si>
  <si>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</si>
  <si>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</si>
  <si>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</si>
  <si>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</si>
  <si>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</si>
  <si>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</si>
  <si>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</si>
  <si>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</si>
  <si>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</si>
  <si>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</si>
  <si>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</si>
  <si>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</si>
  <si>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</si>
  <si>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</si>
  <si>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</si>
  <si>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</si>
  <si>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</si>
  <si>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</si>
  <si>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</si>
  <si>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</si>
  <si>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</si>
  <si>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</si>
  <si>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</si>
  <si>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</si>
  <si>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</si>
  <si>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</si>
  <si>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</si>
  <si>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</si>
  <si>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</si>
  <si>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</si>
  <si>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</si>
  <si>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</si>
  <si>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</si>
  <si>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</si>
  <si>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</si>
  <si>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</si>
  <si>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</si>
  <si>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</si>
  <si>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</si>
  <si>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</si>
  <si>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</si>
  <si>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</si>
  <si>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</si>
  <si>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</si>
  <si>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</si>
  <si>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</si>
  <si>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</si>
  <si>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</si>
  <si>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</si>
  <si>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</si>
  <si>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</si>
  <si>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</si>
  <si>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</si>
  <si>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</si>
  <si>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</si>
  <si>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</si>
  <si>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</si>
  <si>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</si>
  <si>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</si>
  <si>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</si>
  <si>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</si>
  <si>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</si>
  <si>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</si>
  <si>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</si>
  <si>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</si>
  <si>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</si>
  <si>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</si>
  <si>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</si>
  <si>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</si>
  <si>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</si>
  <si>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</si>
  <si>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</si>
  <si>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</si>
  <si>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</si>
  <si>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</si>
  <si>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</si>
  <si>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</si>
  <si>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</si>
  <si>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</si>
  <si>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</si>
  <si>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</si>
  <si>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</si>
  <si>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</si>
  <si>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</si>
  <si>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</si>
  <si>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</si>
  <si>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</si>
  <si>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</si>
  <si>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</si>
  <si>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</si>
  <si>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</si>
  <si>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</si>
  <si>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</si>
  <si>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</si>
  <si>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</si>
  <si>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</si>
  <si>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</si>
  <si>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</si>
  <si>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</si>
  <si>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</si>
  <si>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</si>
  <si>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</si>
  <si>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</si>
  <si>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</si>
  <si>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</si>
  <si>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</si>
  <si>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</si>
  <si>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</si>
  <si>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</si>
  <si>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</si>
  <si>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</si>
  <si>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</si>
  <si>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</si>
  <si>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</si>
  <si>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</si>
  <si>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</si>
  <si>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</si>
  <si>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</si>
  <si>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</si>
  <si>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</si>
  <si>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</si>
  <si>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</si>
  <si>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</si>
  <si>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</si>
  <si>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</si>
  <si>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</si>
  <si>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</si>
  <si>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</si>
  <si>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</si>
  <si>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</si>
  <si>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</si>
  <si>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</si>
  <si>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</si>
  <si>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</si>
  <si>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</si>
  <si>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</si>
  <si>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</si>
  <si>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</si>
  <si>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</si>
  <si>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</si>
  <si>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</si>
  <si>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</si>
  <si>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</si>
  <si>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</si>
  <si>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</si>
  <si>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</si>
  <si>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</si>
  <si>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</si>
  <si>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</si>
  <si>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</si>
  <si>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</si>
  <si>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</si>
  <si>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</si>
  <si>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</si>
  <si>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</si>
  <si>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</si>
  <si>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</si>
  <si>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</si>
  <si>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</si>
  <si>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</si>
  <si>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</si>
  <si>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</si>
  <si>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</si>
  <si>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</si>
  <si>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</si>
  <si>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</si>
  <si>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</si>
  <si>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</si>
  <si>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</si>
  <si>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</si>
  <si>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</si>
  <si>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</si>
  <si>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</si>
  <si>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</si>
  <si>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</si>
  <si>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</si>
  <si>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</si>
  <si>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</si>
  <si>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</si>
  <si>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</si>
  <si>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</si>
  <si>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</si>
  <si>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</si>
  <si>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</si>
  <si>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</si>
  <si>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</si>
  <si>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</si>
  <si>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</si>
  <si>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</si>
  <si>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</si>
  <si>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</si>
  <si>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</si>
  <si>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</si>
  <si>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</si>
  <si>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</si>
  <si>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</si>
  <si>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</si>
  <si>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</si>
  <si>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</si>
  <si>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</si>
  <si>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</si>
  <si>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</si>
  <si>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</si>
  <si>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</si>
  <si>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</si>
  <si>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</si>
  <si>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</si>
  <si>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</si>
  <si>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</si>
  <si>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</si>
  <si>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</si>
  <si>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</si>
  <si>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</si>
  <si>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</si>
  <si>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</si>
  <si>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</si>
  <si>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</si>
  <si>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</si>
  <si>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</si>
  <si>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</si>
  <si>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</si>
  <si>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</si>
  <si>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</si>
  <si>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</si>
  <si>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</si>
  <si>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</si>
  <si>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</si>
  <si>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</si>
  <si>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</si>
  <si>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</si>
  <si>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</si>
  <si>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</si>
  <si>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</si>
  <si>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</si>
  <si>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</si>
  <si>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</si>
  <si>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</si>
  <si>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</si>
  <si>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</si>
  <si>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</si>
  <si>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</si>
  <si>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</si>
  <si>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</si>
  <si>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</si>
  <si>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</si>
  <si>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</si>
  <si>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</si>
  <si>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</si>
  <si>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</si>
  <si>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</si>
  <si>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</si>
  <si>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</si>
  <si>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</si>
  <si>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</si>
  <si>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</si>
  <si>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</si>
  <si>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</si>
  <si>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</si>
  <si>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</si>
  <si>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</si>
  <si>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</si>
  <si>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</si>
  <si>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</si>
  <si>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</si>
  <si>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</si>
  <si>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</si>
  <si>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</si>
  <si>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</si>
  <si>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</si>
  <si>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</si>
  <si>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</si>
  <si>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</si>
  <si>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</si>
  <si>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</si>
  <si>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</si>
  <si>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</si>
  <si>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</si>
  <si>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</si>
  <si>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</si>
  <si>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</si>
  <si>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</si>
  <si>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</si>
  <si>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</si>
  <si>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</si>
  <si>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</si>
  <si>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</si>
  <si>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</si>
  <si>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</si>
  <si>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</si>
  <si>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</si>
  <si>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</si>
  <si>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</si>
  <si>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</si>
  <si>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</si>
  <si>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</si>
  <si>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</si>
  <si>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</si>
  <si>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</si>
  <si>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</si>
  <si>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</si>
  <si>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</si>
  <si>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</si>
  <si>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</si>
  <si>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</si>
  <si>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</si>
  <si>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</si>
  <si>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</si>
  <si>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</si>
  <si>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</si>
  <si>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</si>
  <si>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</si>
  <si>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</si>
  <si>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</si>
  <si>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</si>
  <si>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</si>
  <si>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</si>
  <si>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</si>
  <si>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</si>
  <si>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</si>
  <si>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</si>
  <si>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</si>
  <si>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</si>
  <si>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</si>
  <si>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</si>
  <si>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</si>
  <si>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</si>
  <si>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</si>
  <si>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</si>
  <si>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</si>
  <si>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</si>
  <si>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</si>
  <si>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</si>
  <si>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</si>
  <si>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</si>
  <si>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</si>
  <si>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</si>
  <si>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</si>
  <si>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</si>
  <si>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</si>
  <si>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</si>
  <si>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</si>
  <si>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</si>
  <si>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</si>
  <si>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</si>
  <si>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</si>
  <si>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</si>
  <si>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</si>
  <si>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</si>
  <si>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</si>
  <si>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</si>
  <si>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</si>
  <si>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</si>
  <si>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</si>
  <si>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</si>
  <si>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</si>
  <si>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</si>
  <si>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</si>
  <si>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</si>
  <si>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</si>
  <si>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</si>
  <si>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</si>
  <si>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</si>
  <si>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</si>
  <si>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</si>
  <si>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</si>
  <si>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</si>
  <si>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</si>
  <si>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</si>
  <si>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</si>
  <si>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</si>
  <si>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</si>
  <si>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</si>
  <si>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</si>
  <si>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</si>
  <si>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</si>
  <si>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</si>
  <si>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</si>
  <si>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</si>
  <si>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</si>
  <si>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</si>
  <si>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</si>
  <si>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</si>
  <si>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</si>
  <si>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</si>
  <si>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</si>
  <si>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</si>
  <si>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</si>
  <si>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</si>
  <si>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</si>
  <si>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</si>
  <si>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</si>
  <si>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</si>
  <si>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</si>
  <si>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</si>
  <si>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</si>
  <si>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</si>
  <si>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</si>
  <si>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</si>
  <si>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</si>
  <si>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</si>
  <si>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</si>
  <si>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</si>
  <si>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</si>
  <si>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</si>
  <si>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</si>
  <si>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</si>
  <si>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</si>
  <si>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</si>
  <si>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</si>
  <si>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</si>
  <si>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</si>
  <si>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</si>
  <si>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</si>
  <si>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</si>
  <si>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</si>
  <si>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</si>
  <si>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</si>
  <si>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</si>
  <si>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</si>
  <si>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</si>
  <si>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</si>
  <si>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</si>
  <si>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</si>
  <si>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</si>
  <si>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</si>
  <si>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</si>
  <si>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</si>
  <si>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</si>
  <si>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</si>
  <si>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</si>
  <si>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</si>
  <si>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</si>
  <si>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</si>
  <si>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</si>
  <si>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</si>
  <si>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</si>
  <si>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</si>
  <si>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</si>
  <si>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</si>
  <si>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</si>
  <si>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</si>
  <si>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</si>
  <si>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</si>
  <si>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</si>
  <si>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</si>
  <si>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</si>
  <si>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</si>
  <si>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</si>
  <si>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</si>
  <si>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</si>
  <si>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</si>
  <si>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</si>
  <si>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</si>
  <si>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</si>
  <si>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</si>
  <si>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</si>
  <si>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</si>
  <si>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</si>
  <si>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</si>
  <si>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</si>
  <si>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</si>
  <si>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</si>
  <si>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</si>
  <si>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</si>
  <si>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</si>
  <si>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</si>
  <si>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</si>
  <si>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</si>
  <si>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</si>
  <si>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</si>
  <si>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</si>
  <si>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</si>
  <si>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</si>
  <si>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</si>
  <si>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</si>
  <si>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</si>
  <si>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</si>
  <si>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</si>
  <si>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</si>
  <si>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</si>
  <si>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</si>
  <si>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</si>
  <si>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</si>
  <si>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</si>
  <si>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</si>
  <si>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</si>
  <si>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</si>
  <si>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</si>
  <si>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</si>
  <si>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</si>
  <si>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</si>
  <si>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</si>
  <si>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</si>
  <si>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</si>
  <si>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</si>
  <si>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</si>
  <si>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</si>
  <si>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</si>
  <si>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</si>
  <si>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</si>
  <si>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</si>
  <si>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</si>
  <si>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</si>
  <si>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</si>
  <si>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</si>
  <si>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</si>
  <si>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</si>
  <si>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</si>
  <si>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</si>
  <si>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</si>
  <si>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</si>
  <si>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</si>
  <si>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</si>
  <si>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</si>
  <si>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</si>
  <si>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</si>
  <si>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</si>
  <si>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</si>
  <si>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</si>
  <si>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</si>
  <si>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</si>
  <si>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</si>
  <si>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</si>
  <si>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</si>
  <si>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</si>
  <si>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</si>
  <si>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</si>
  <si>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</si>
  <si>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</si>
  <si>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</si>
  <si>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</si>
  <si>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</si>
  <si>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</si>
  <si>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</si>
  <si>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</si>
  <si>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</si>
  <si>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</si>
  <si>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</si>
  <si>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</si>
  <si>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</si>
  <si>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</si>
  <si>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</si>
  <si>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</si>
  <si>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</si>
  <si>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</si>
  <si>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</si>
  <si>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</si>
  <si>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</si>
  <si>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</si>
  <si>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</si>
  <si>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</si>
  <si>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</si>
  <si>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</si>
  <si>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</si>
  <si>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</si>
  <si>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</si>
  <si>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</si>
  <si>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</si>
  <si>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</si>
  <si>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</si>
  <si>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</si>
  <si>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</si>
  <si>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</si>
  <si>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</si>
  <si>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</si>
  <si>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</si>
  <si>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</si>
  <si>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</si>
  <si>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</si>
  <si>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</si>
  <si>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</si>
  <si>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</si>
  <si>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</si>
  <si>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</si>
  <si>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</si>
  <si>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</si>
  <si>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</si>
  <si>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</si>
  <si>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</si>
  <si>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</si>
  <si>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</si>
  <si>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</si>
  <si>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</si>
  <si>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</si>
  <si>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</si>
  <si>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</si>
  <si>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</si>
  <si>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</si>
  <si>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</si>
  <si>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</si>
  <si>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</si>
  <si>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</si>
  <si>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</si>
  <si>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</si>
  <si>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</si>
  <si>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</si>
  <si>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</si>
  <si>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</si>
  <si>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</si>
  <si>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</si>
  <si>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</si>
  <si>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</si>
  <si>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</si>
  <si>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</si>
  <si>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</si>
  <si>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</si>
  <si>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</si>
  <si>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</si>
  <si>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</si>
  <si>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</si>
  <si>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</si>
  <si>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</si>
  <si>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</si>
  <si>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</si>
  <si>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</si>
  <si>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</si>
  <si>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</si>
  <si>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</si>
  <si>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</si>
  <si>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</si>
  <si>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</si>
  <si>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</si>
  <si>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</si>
  <si>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</si>
  <si>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</si>
  <si>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</si>
  <si>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</si>
  <si>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</si>
  <si>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</si>
  <si>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</si>
  <si>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</si>
  <si>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</si>
  <si>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</si>
  <si>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</si>
  <si>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</si>
  <si>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</si>
  <si>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</si>
  <si>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</si>
  <si>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</si>
  <si>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</si>
  <si>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</si>
  <si>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</si>
  <si>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</si>
  <si>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</si>
  <si>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</si>
  <si>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</si>
  <si>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</si>
  <si>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</si>
  <si>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</si>
  <si>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</si>
  <si>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</si>
  <si>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</si>
  <si>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</si>
  <si>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</si>
  <si>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</si>
  <si>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</si>
  <si>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</si>
  <si>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</si>
  <si>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</si>
  <si>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</si>
  <si>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</si>
  <si>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</si>
  <si>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</si>
  <si>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</si>
  <si>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</si>
  <si>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</si>
  <si>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</si>
  <si>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</si>
  <si>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</si>
  <si>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</si>
  <si>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</si>
  <si>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</si>
  <si>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</si>
  <si>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</si>
  <si>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</si>
  <si>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</si>
  <si>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</si>
  <si>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</si>
  <si>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</si>
  <si>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</si>
  <si>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</si>
  <si>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</si>
  <si>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</si>
  <si>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</si>
  <si>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</si>
  <si>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</si>
  <si>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</si>
  <si>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</si>
  <si>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</si>
  <si>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</si>
  <si>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</si>
  <si>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</si>
  <si>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</si>
  <si>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</si>
  <si>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</si>
  <si>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</si>
  <si>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</si>
  <si>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</si>
  <si>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</si>
  <si>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</si>
  <si>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</si>
  <si>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</si>
  <si>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</si>
  <si>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</si>
  <si>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</si>
  <si>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</si>
  <si>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</si>
  <si>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</si>
  <si>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</si>
  <si>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</si>
  <si>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</si>
  <si>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</si>
  <si>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</si>
  <si>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</si>
  <si>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</si>
  <si>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</si>
  <si>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</si>
  <si>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</si>
  <si>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</si>
  <si>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</si>
  <si>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</si>
  <si>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</si>
  <si>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</si>
  <si>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</si>
  <si>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</si>
  <si>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</si>
  <si>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</si>
  <si>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</si>
  <si>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</si>
  <si>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</si>
  <si>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</si>
  <si>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</si>
  <si>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</si>
  <si>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</si>
  <si>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</si>
  <si>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</si>
  <si>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</si>
  <si>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</si>
  <si>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</si>
  <si>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</si>
  <si>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</si>
  <si>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</si>
  <si>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</si>
  <si>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</si>
  <si>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</si>
  <si>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</si>
  <si>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</si>
  <si>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</si>
  <si>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</si>
  <si>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</si>
  <si>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</si>
  <si>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</si>
  <si>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</si>
  <si>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</si>
  <si>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</si>
  <si>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</si>
  <si>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</si>
  <si>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</si>
  <si>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</si>
  <si>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</si>
  <si>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</si>
  <si>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</si>
  <si>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</si>
  <si>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</si>
  <si>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</si>
  <si>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</si>
  <si>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</si>
  <si>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</si>
  <si>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</si>
  <si>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</si>
  <si>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</si>
  <si>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</si>
  <si>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</si>
  <si>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</si>
  <si>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</si>
  <si>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</si>
  <si>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</si>
  <si>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</si>
  <si>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</si>
  <si>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</si>
  <si>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</si>
  <si>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</si>
  <si>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</si>
  <si>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</si>
  <si>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</si>
  <si>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</si>
  <si>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</si>
  <si>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</si>
  <si>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</si>
  <si>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</si>
  <si>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</si>
  <si>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</si>
  <si>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</si>
  <si>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</si>
  <si>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</si>
  <si>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</si>
  <si>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</si>
  <si>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</si>
  <si>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</si>
  <si>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</si>
  <si>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</si>
  <si>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</si>
  <si>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</si>
  <si>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</si>
  <si>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</si>
  <si>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</si>
  <si>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</si>
  <si>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</si>
  <si>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</si>
  <si>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</si>
  <si>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</si>
  <si>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</si>
  <si>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</si>
  <si>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</si>
  <si>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</si>
  <si>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</si>
  <si>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</si>
  <si>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</si>
  <si>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</si>
  <si>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</si>
  <si>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</si>
  <si>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</si>
  <si>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</si>
  <si>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</si>
  <si>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</si>
  <si>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</si>
  <si>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</si>
  <si>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</si>
  <si>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</si>
  <si>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</si>
  <si>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</si>
  <si>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</si>
  <si>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</si>
  <si>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</si>
  <si>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</si>
  <si>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</si>
  <si>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</si>
  <si>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</si>
  <si>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</si>
  <si>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</si>
  <si>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</si>
  <si>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</si>
  <si>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</si>
  <si>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</si>
  <si>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</si>
  <si>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</si>
  <si>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</si>
  <si>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</si>
  <si>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</si>
  <si>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</si>
  <si>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</si>
  <si>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</si>
  <si>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</si>
  <si>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</si>
  <si>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</si>
  <si>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</si>
  <si>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</si>
  <si>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</si>
  <si>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</si>
  <si>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</si>
  <si>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</si>
  <si>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</si>
  <si>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</si>
  <si>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</si>
  <si>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</si>
  <si>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</si>
  <si>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</si>
  <si>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</si>
  <si>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</si>
  <si>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</si>
  <si>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</si>
  <si>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</si>
  <si>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</si>
  <si>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</si>
  <si>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</si>
  <si>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</si>
  <si>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</si>
  <si>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</si>
  <si>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</si>
  <si>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</si>
  <si>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</si>
  <si>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</si>
  <si>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</si>
  <si>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</si>
  <si>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</si>
  <si>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</si>
  <si>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</si>
  <si>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</si>
  <si>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</si>
  <si>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</si>
  <si>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</si>
  <si>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</si>
  <si>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</si>
  <si>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</si>
  <si>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</si>
  <si>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</si>
  <si>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</si>
  <si>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</si>
  <si>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</si>
  <si>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</si>
  <si>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</si>
  <si>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</si>
  <si>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</si>
  <si>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</si>
  <si>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</si>
  <si>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</si>
  <si>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</si>
  <si>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</si>
  <si>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</si>
  <si>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</si>
  <si>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</si>
  <si>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</si>
  <si>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</si>
  <si>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</si>
  <si>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</si>
  <si>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</si>
  <si>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</si>
  <si>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</si>
  <si>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</si>
  <si>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</si>
  <si>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</si>
  <si>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</si>
  <si>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</si>
  <si>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</si>
  <si>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</si>
  <si>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</si>
  <si>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</si>
  <si>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</si>
  <si>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</si>
  <si>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</si>
  <si>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</si>
  <si>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</si>
  <si>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</si>
  <si>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</si>
  <si>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</si>
  <si>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</si>
  <si>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</si>
  <si>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</si>
  <si>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</si>
  <si>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</si>
  <si>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</si>
  <si>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</si>
  <si>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</si>
  <si>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</si>
  <si>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</si>
  <si>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</si>
  <si>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</si>
  <si>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</si>
  <si>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</si>
  <si>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</si>
  <si>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</si>
  <si>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</si>
  <si>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</si>
  <si>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</si>
  <si>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</si>
  <si>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</si>
  <si>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</si>
  <si>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</si>
  <si>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</si>
  <si>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</si>
  <si>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</si>
  <si>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</si>
  <si>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</si>
  <si>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</si>
  <si>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</si>
  <si>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</si>
  <si>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</si>
  <si>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</si>
  <si>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</si>
  <si>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</si>
  <si>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</si>
  <si>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</si>
  <si>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</si>
  <si>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</si>
  <si>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</si>
  <si>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</si>
  <si>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</si>
  <si>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</si>
  <si>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</si>
  <si>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</si>
  <si>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</si>
  <si>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</si>
  <si>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</si>
  <si>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</si>
  <si>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</si>
  <si>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</si>
  <si>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</si>
  <si>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</si>
  <si>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</si>
  <si>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</si>
  <si>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</si>
  <si>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</si>
  <si>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</si>
  <si>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</si>
  <si>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</si>
  <si>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</si>
  <si>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</si>
  <si>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</si>
  <si>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</si>
  <si>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</si>
  <si>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</si>
  <si>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</si>
  <si>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</si>
  <si>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</si>
  <si>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</si>
  <si>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</si>
  <si>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</si>
  <si>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</si>
  <si>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</si>
  <si>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</si>
  <si>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</si>
  <si>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</si>
  <si>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</si>
  <si>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</si>
  <si>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</si>
  <si>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</si>
  <si>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</si>
  <si>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</si>
  <si>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</si>
  <si>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</si>
  <si>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</si>
  <si>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</si>
  <si>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</si>
  <si>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</si>
  <si>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</si>
  <si>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</si>
  <si>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</si>
  <si>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</si>
  <si>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</si>
  <si>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</si>
  <si>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</si>
  <si>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</si>
  <si>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</si>
  <si>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</si>
  <si>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</si>
  <si>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</si>
  <si>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</si>
  <si>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</si>
  <si>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</si>
  <si>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</si>
  <si>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</si>
  <si>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</si>
  <si>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</si>
  <si>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</si>
  <si>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</si>
  <si>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</si>
  <si>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</si>
  <si>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</si>
  <si>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</si>
  <si>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</si>
  <si>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</si>
  <si>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</si>
  <si>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</si>
  <si>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</si>
  <si>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</si>
  <si>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</si>
  <si>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</si>
  <si>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</si>
  <si>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</si>
  <si>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</si>
  <si>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</si>
  <si>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</si>
  <si>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</si>
  <si>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</si>
  <si>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</si>
  <si>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</si>
  <si>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</si>
  <si>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</si>
  <si>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</si>
  <si>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</si>
  <si>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</si>
  <si>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</si>
  <si>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</si>
  <si>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</si>
  <si>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</si>
  <si>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</si>
  <si>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</si>
  <si>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</si>
  <si>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</si>
  <si>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</si>
  <si>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</si>
  <si>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</si>
  <si>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</si>
  <si>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</si>
  <si>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</si>
  <si>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</si>
  <si>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</si>
  <si>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</si>
  <si>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</si>
  <si>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</si>
  <si>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</si>
  <si>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</si>
  <si>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</si>
  <si>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</si>
  <si>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</si>
  <si>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</si>
  <si>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</si>
  <si>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</si>
  <si>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PCM-20251206-00000954</t>
  </si>
  <si>
    <t>Critical</t>
  </si>
  <si>
    <t>EM team need 60 mins</t>
  </si>
  <si>
    <t>PCM-20251206-00000953</t>
  </si>
  <si>
    <t>EM team need 120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</si>
  <si>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</si>
  <si>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</si>
  <si>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</si>
  <si>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</si>
  <si>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</si>
  <si>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</si>
  <si>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</si>
  <si>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</si>
  <si>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</si>
  <si>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</si>
  <si>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</si>
  <si>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</si>
  <si>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PCM-20251206-00000927</t>
  </si>
  <si>
    <t>team on the way ETA 10 mins</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</si>
  <si>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</si>
  <si>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</si>
  <si>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</si>
  <si>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</si>
  <si>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</si>
  <si>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</si>
  <si>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</si>
  <si>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</si>
  <si>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</si>
  <si>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</si>
  <si>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</si>
  <si>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</si>
  <si>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</si>
  <si>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</si>
  <si>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PCM-20251206-00000836</t>
  </si>
  <si>
    <t>EM Team at site TS</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</si>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</sst>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2" totalsRowShown="0" headerRowDxfId="79" dataDxfId="78" headerRowBorderDxfId="76" tableBorderDxfId="77" totalsRowBorderDxfId="75">
  <autoFilter ref="A1:L2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tabSelected="1"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334.59353182870109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11342</v>
      </c>
      <c r="E3" s="123" t="s">
        <v>39109</v>
      </c>
      <c r="F3" s="122">
        <v>45997.538831018515</v>
      </c>
      <c r="G3" s="121">
        <f ca="1">IFERROR(NOW()-F3,"-")</f>
        <v>3.1267361118807457E-3</v>
      </c>
      <c r="H3" s="122">
        <v>45997.533275462964</v>
      </c>
      <c r="I3" s="124" t="str">
        <f>IFERROR(VLOOKUP(D3,DB!A:F,6,0),"")</f>
        <v>SCECO</v>
      </c>
      <c r="J3" s="124" t="str">
        <f>IFERROR(VLOOKUP(D3,DB!A:G,7,0),"")</f>
        <v>Dead</v>
      </c>
      <c r="K3" s="120" t="s">
        <v>39110</v>
      </c>
      <c r="L3" s="119" t="str">
        <f>IFERROR(VLOOKUP(D3,DB!A:I,9,0),"")</f>
        <v>Latis</v>
      </c>
    </row>
    <row r="4" spans="1:15" ht="15" customHeight="1">
      <c r="A4" s="125" t="s">
        <v>39111</v>
      </c>
      <c r="B4" s="124" t="str">
        <f>IFERROR(VLOOKUP(D4,DB!A:K,11,0),"")</f>
        <v>R1</v>
      </c>
      <c r="C4" s="124">
        <v>2</v>
      </c>
      <c r="D4" s="56" t="s">
        <v>21524</v>
      </c>
      <c r="E4" s="123" t="s">
        <v>39106</v>
      </c>
      <c r="F4" s="122">
        <v>45997.538773148146</v>
      </c>
      <c r="G4" s="121">
        <f ca="1">IFERROR(NOW()-F4,"-")</f>
        <v>3.1846064812270924E-3</v>
      </c>
      <c r="H4" s="122">
        <v>45997.529050925928</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45997.541957754627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45997.541957754627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45997.541957754627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45997.541957754627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45997.541957754627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45997.541957754627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45997.541957754627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45997.541957754627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45997.541957754627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45997.541957754627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45997.541957754627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45997.541957754627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45997.541957754627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45997.541957754627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45997.541957754627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45997.541957754627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45997.541957754627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45997.541957754627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45997.541957754627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45997.541957754627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45997.541957754627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45997.541957754627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45997.541957754627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45997.541957754627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45997.541957754627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45997.541957754627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45997.541957754627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45997.541957754627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45997.541957754627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45997.541957754627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45997.541957754627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45997.541957754627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45997.541957754627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45997.541957754627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45997.541957754627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45997.541957754627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45997.541957754627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45997.541957754627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45997.541957754627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45997.541957754627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45997.541957754627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45997.541957754627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45997.541957754627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45997.541957754627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45997.541957754627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45997.541957754627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45997.541957754627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45997.541957754627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45997.541957754627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45997.541957754627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45997.541957754627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45997.541957754627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45997.541957754627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45997.541957754627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45997.541957754627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45997.541957754627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45997.541957754627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45997.541957754627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45997.541957754627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45997.541957754627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45997.541957754627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45997.541957754627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45997.541957754627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45997.541957754627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45997.541957754627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45997.541957754627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45997.541957754627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45997.541957754627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45997.541957754627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45997.541957754627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45997.541957754627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45997.541957754627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45997.541957754627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45997.541957754627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45997.541957754627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45997.541957754627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45997.541957754627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45997.541957754627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45997.541957754627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45997.541957754627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45997.541957754627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45997.541957754627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45997.541957754627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45997.541957754627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45997.541957754627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45997.541957754627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45997.541957754627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45997.541957754627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45997.541957754627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45997.541957754627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45997.541957754627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45997.541957754627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45997.541957754627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45997.541957754627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45997.541957754627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45997.541957754627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45997.541957754627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45997.541957754627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45997.541957754627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45997.541957754627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45997.541957754627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45997.541957754627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45997.541957754627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45997.541957754627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45997.541957754627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45997.541957754627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45997.541957754627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45997.541957754627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45997.541957754627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45997.541957754627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45997.541957754627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45997.541957754627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45997.541957754627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45997.541957754627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45997.541957754627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45997.541957754627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45997.541957754627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45997.541957754627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45997.541957754627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45997.541957754627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45997.541957754627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45997.541957754627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45997.541957754627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45997.541957754627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45997.541957754627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45997.541957754627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45997.541957754627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45997.541957754627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45997.541957754627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45997.541957754627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45997.541957754627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45997.541957754627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45997.541957754627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45997.541957754627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45997.541957754627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45997.541957754627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45997.541957754627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45997.541957754627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45997.541957754627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45997.541957754627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45997.541957754627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45997.541957754627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45997.541957754627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45997.541957754627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45997.541957754627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45997.541957754627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45997.541957754627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45997.541957754627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45997.541957754627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45997.541957754627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45997.541957754627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45997.541957754627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45997.541957754627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45997.541957754627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45997.541957754627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45997.541957754627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45997.541957754627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45997.541957754627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45997.541957754627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45997.541957754627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45997.541957754627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45997.541957754627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45997.541957754627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45997.541957754627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45997.541957754627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45997.541957754627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45997.541957754627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45997.541957754627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45997.541957754627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45997.541957754627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45997.541957754627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45997.541957754627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45997.541957754627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45997.541957754627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45997.541957754627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45997.541957754627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45997.541957754627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45997.541957754627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45997.541957754627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45997.541957754627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45997.541957754627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45997.541957754627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45997.541957754627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45997.541957754627</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45997.541957754627</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45997.541957754627</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45997.541957754627</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45997.541957754627</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45997.541957754627</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45997.541957754627</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45997.541957754627</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B3CF7A6B-61FA-4EED-99F9-347E3AE474ED}"/>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2"/>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172.54211979166575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13.154538773145759</v>
      </c>
      <c r="H4" s="97">
        <v>45984.381168981483</v>
      </c>
      <c r="I4" s="18" t="str">
        <f>IFERROR(VLOOKUP(D4,DB!A:F,6,0),"")</f>
        <v>SCECO</v>
      </c>
      <c r="J4" s="18" t="str">
        <f>IFERROR(VLOOKUP(D4,DB!A:G,7,0),"")</f>
        <v>Vandalized</v>
      </c>
      <c r="K4" s="19" t="s">
        <v>39119</v>
      </c>
      <c r="L4" s="18" t="str">
        <f>IFERROR(VLOOKUP(D4,DB!A:I,9,0),"")</f>
        <v>Latis</v>
      </c>
    </row>
    <row r="5" spans="1:12" s="155" customFormat="1" ht="31.5" customHeight="1">
      <c r="A5" s="156" t="s">
        <v>39120</v>
      </c>
      <c r="B5" s="58" t="str">
        <f>IFERROR(VLOOKUP(D5,DB!A:K,11,0),"")</f>
        <v>R2</v>
      </c>
      <c r="C5" s="58">
        <v>1</v>
      </c>
      <c r="D5" s="58" t="s">
        <v>22828</v>
      </c>
      <c r="E5" s="81" t="s">
        <v>39121</v>
      </c>
      <c r="F5" s="71">
        <v>45997.355381944442</v>
      </c>
      <c r="G5" s="72">
        <f ca="1">IFERROR(NOW()-F5,"-")</f>
        <v>0.1865758101848769</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9</v>
      </c>
      <c r="D6" s="18" t="s">
        <v>23838</v>
      </c>
      <c r="E6" s="18" t="s">
        <v>39109</v>
      </c>
      <c r="F6" s="97">
        <v>45997.490787037037</v>
      </c>
      <c r="G6" s="98">
        <f ca="1">IFERROR(NOW()-F6,"-")</f>
        <v>5.1170717590139247E-2</v>
      </c>
      <c r="H6" s="154">
        <v>45997.529247685183</v>
      </c>
      <c r="I6" s="18" t="str">
        <f>IFERROR(VLOOKUP(D6,DB!A:F,6,0),"")</f>
        <v>SCECO</v>
      </c>
      <c r="J6" s="18" t="str">
        <f>IFERROR(VLOOKUP(D6,DB!A:G,7,0),"")</f>
        <v>Good</v>
      </c>
      <c r="K6" s="19" t="s">
        <v>39124</v>
      </c>
      <c r="L6" s="18" t="str">
        <f>IFERROR(VLOOKUP(D6,DB!A:I,9,0),"")</f>
        <v>Latis</v>
      </c>
    </row>
    <row r="7" spans="1:12" ht="31.5" customHeight="1">
      <c r="A7" s="96" t="s">
        <v>39125</v>
      </c>
      <c r="B7" s="18" t="str">
        <f>IFERROR(VLOOKUP(D7,DB!A:K,11,0),"")</f>
        <v>R2</v>
      </c>
      <c r="C7" s="18">
        <v>1</v>
      </c>
      <c r="D7" s="58" t="s">
        <v>24212</v>
      </c>
      <c r="E7" s="18" t="s">
        <v>39109</v>
      </c>
      <c r="F7" s="97">
        <v>45997.530370370368</v>
      </c>
      <c r="G7" s="98">
        <f ca="1">IFERROR(NOW()-F7,"-")</f>
        <v>1.158738425874617E-2</v>
      </c>
      <c r="H7" s="97">
        <v>45997.524363425924</v>
      </c>
      <c r="I7" s="18" t="str">
        <f>IFERROR(VLOOKUP(D7,DB!A:F,6,0),"")</f>
        <v>Generator-SG</v>
      </c>
      <c r="J7" s="18" t="str">
        <f>IFERROR(VLOOKUP(D7,DB!A:G,7,0),"")</f>
        <v>In progress</v>
      </c>
      <c r="K7" s="19" t="s">
        <v>39126</v>
      </c>
      <c r="L7" s="18" t="str">
        <f>IFERROR(VLOOKUP(D7,DB!A:I,9,0),"")</f>
        <v>Latis</v>
      </c>
    </row>
    <row r="8" spans="1:12" ht="31.5" customHeight="1">
      <c r="A8" s="96"/>
      <c r="B8" s="18" t="str">
        <f>IFERROR(VLOOKUP(D8,DB!A:K,11,0),"")</f>
        <v>R2</v>
      </c>
      <c r="C8" s="18">
        <v>2</v>
      </c>
      <c r="D8" s="18" t="s">
        <v>26072</v>
      </c>
      <c r="E8" s="18"/>
      <c r="F8" s="97"/>
      <c r="G8" s="98">
        <f ca="1">IFERROR(NOW()-F8,"-")</f>
        <v>45997.541957754627</v>
      </c>
      <c r="H8" s="97"/>
      <c r="I8" s="18" t="str">
        <f>IFERROR(VLOOKUP(D8,DB!A:F,6,0),"")</f>
        <v>Generator-SG</v>
      </c>
      <c r="J8" s="18" t="str">
        <f>IFERROR(VLOOKUP(D8,DB!A:G,7,0),"")</f>
        <v>Weak</v>
      </c>
      <c r="K8" s="19"/>
      <c r="L8" s="18" t="str">
        <f>IFERROR(VLOOKUP(D8,DB!A:I,9,0),"")</f>
        <v>Latis</v>
      </c>
    </row>
    <row r="9" spans="1:12" ht="31.5" customHeight="1">
      <c r="A9" s="96"/>
      <c r="B9" s="18" t="str">
        <f>IFERROR(VLOOKUP(D9,DB!A:K,11,0),"")</f>
        <v/>
      </c>
      <c r="C9" s="18"/>
      <c r="D9" s="18"/>
      <c r="E9" s="18"/>
      <c r="F9" s="97"/>
      <c r="G9" s="98">
        <f ca="1">IFERROR(NOW()-F9,"-")</f>
        <v>45997.541957754627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45997.541957754627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45997.541957754627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45997.541957754627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45997.541957754627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45997.541957754627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45997.541957754627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45997.541957754627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45997.541957754627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45997.541957754627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45997.541957754627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45997.541957754627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45997.541957754627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45997.541957754627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45997.541957754627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45997.541957754627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45997.541957754627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45997.541957754627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45997.541957754627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45997.541957754627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45997.541957754627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45997.541957754627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45997.541957754627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45997.541957754627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45997.541957754627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45997.541957754627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45997.541957754627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45997.541957754627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45997.541957754627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45997.541957754627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45997.541957754627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45997.541957754627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45997.541957754627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45997.541957754627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45997.541957754627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45997.541957754627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45997.541957754627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45997.541957754627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45997.541957754627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45997.541957754627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45997.541957754627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45997.541957754627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45997.541957754627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45997.541957754627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45997.541957754627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45997.541957754627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45997.541957754627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45997.541957754627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45997.541957754627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45997.541957754627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45997.541957754627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45997.541957754627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45997.541957754627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45997.541957754627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45997.541957754627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45997.541957754627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45997.541957754627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45997.541957754627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45997.541957754627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45997.541957754627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45997.541957754627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45997.541957754627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45997.541957754627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45997.541957754627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45997.541957754627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45997.541957754627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45997.541957754627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45997.541957754627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45997.541957754627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45997.541957754627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45997.541957754627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45997.541957754627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45997.541957754627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45997.541957754627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45997.541957754627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45997.541957754627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45997.541957754627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45997.541957754627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45997.541957754627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45997.541957754627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45997.541957754627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45997.541957754627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45997.541957754627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45997.541957754627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45997.541957754627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45997.541957754627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45997.541957754627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45997.541957754627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45997.541957754627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45997.541957754627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45997.541957754627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45997.541957754627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45997.541957754627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45997.541957754627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45997.541957754627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45997.541957754627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45997.541957754627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45997.541957754627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45997.541957754627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45997.541957754627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45997.541957754627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45997.541957754627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45997.541957754627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45997.541957754627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45997.541957754627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45997.541957754627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45997.541957754627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45997.541957754627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45997.541957754627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45997.541957754627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45997.541957754627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45997.541957754627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45997.541957754627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45997.541957754627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45997.541957754627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45997.541957754627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45997.541957754627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45997.541957754627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45997.541957754627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45997.541957754627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45997.541957754627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45997.541957754627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45997.541957754627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45997.541957754627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45997.541957754627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45997.541957754627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45997.541957754627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45997.541957754627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45997.541957754627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45997.541957754627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45997.541957754627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45997.541957754627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45997.541957754627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45997.541957754627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45997.541957754627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45997.541957754627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45997.541957754627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45997.541957754627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45997.541957754627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45997.541957754627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45997.541957754627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45997.541957754627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45997.541957754627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45997.541957754627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45997.541957754627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45997.541957754627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45997.541957754627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45997.541957754627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45997.541957754627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45997.541957754627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45997.541957754627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45997.541957754627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45997.541957754627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45997.541957754627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45997.541957754627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45997.541957754627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45997.541957754627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45997.541957754627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45997.541957754627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45997.541957754627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45997.541957754627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45997.541957754627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45997.541957754627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45997.541957754627</v>
      </c>
      <c r="H172" s="97"/>
      <c r="I172" s="18" t="str">
        <f>IFERROR(VLOOKUP(D172,DB!A:F,6,0),"")</f>
        <v/>
      </c>
      <c r="J172" s="18" t="str">
        <f>IFERROR(VLOOKUP(D172,DB!A:G,7,0),"")</f>
        <v/>
      </c>
      <c r="K172" s="19"/>
      <c r="L172" s="18" t="str">
        <f>IFERROR(VLOOKUP(D172,DB!A:I,9,0),"")</f>
        <v/>
      </c>
    </row>
    <row r="173" spans="1:12" ht="31.5" customHeight="1">
      <c r="A173" s="149"/>
      <c r="B173" s="150" t="str">
        <f>IFERROR(VLOOKUP(D173,DB!A:K,11,0),"")</f>
        <v/>
      </c>
      <c r="C173" s="150"/>
      <c r="D173" s="150"/>
      <c r="E173" s="150"/>
      <c r="F173" s="151"/>
      <c r="G173" s="152">
        <f ca="1">IFERROR(NOW()-F173,"-")</f>
        <v>45997.541957754627</v>
      </c>
      <c r="H173" s="151"/>
      <c r="I173" s="150" t="str">
        <f>IFERROR(VLOOKUP(D173,DB!A:F,6,0),"")</f>
        <v/>
      </c>
      <c r="J173" s="150" t="str">
        <f>IFERROR(VLOOKUP(D173,DB!A:G,7,0),"")</f>
        <v/>
      </c>
      <c r="K173" s="153"/>
      <c r="L173" s="150" t="str">
        <f>IFERROR(VLOOKUP(D173,DB!A:I,9,0),"")</f>
        <v/>
      </c>
    </row>
    <row r="174" spans="1:12" ht="31.5" customHeight="1">
      <c r="A174" s="96"/>
      <c r="B174" s="18" t="str">
        <f>IFERROR(VLOOKUP(D174,DB!A:K,11,0),"")</f>
        <v/>
      </c>
      <c r="C174" s="18"/>
      <c r="D174" s="18"/>
      <c r="E174" s="18"/>
      <c r="F174" s="97"/>
      <c r="G174" s="98">
        <f ca="1">IFERROR(NOW()-F174,"-")</f>
        <v>45997.541957754627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45997.541957754627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45997.541957754627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45997.541957754627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45997.541957754627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45997.541957754627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45997.541957754627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45997.541957754627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45997.541957754627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45997.541957754627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45997.541957754627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45997.541957754627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45997.541957754627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45997.541957754627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45997.541957754627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45997.541957754627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45997.541957754627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45997.541957754627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45997.541957754627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45997.541957754627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45997.541957754627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45997.541957754627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45997.541957754627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45997.541957754627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45997.541957754627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45997.541957754627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45997.541957754627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45997.541957754627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45997.541957754627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45997.541957754627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45997.541957754627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45997.541957754627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45997.541957754627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45997.541957754627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45997.541957754627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45997.541957754627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45997.541957754627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45997.541957754627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45997.541957754627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45997.541957754627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45997.541957754627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45997.541957754627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45997.541957754627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45997.541957754627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45997.541957754627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45997.541957754627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45997.541957754627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45997.541957754627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45997.541957754627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45997.541957754627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45997.541957754627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45997.541957754627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45997.541957754627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45997.541957754627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45997.541957754627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45997.541957754627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45997.541957754627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45997.541957754627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45997.541957754627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45997.541957754627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45997.541957754627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45997.541957754627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45997.541957754627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45997.541957754627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45997.541957754627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45997.541957754627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45997.541957754627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45997.541957754627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45997.541957754627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45997.541957754627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45997.541957754627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45997.541957754627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45997.541957754627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45997.541957754627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45997.541957754627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45997.541957754627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45997.541957754627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45997.541957754627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45997.541957754627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45997.541957754627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45997.541957754627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45997.541957754627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45997.541957754627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45997.541957754627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45997.541957754627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45997.541957754627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45997.541957754627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45997.541957754627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45997.541957754627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45997.541957754627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45997.541957754627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45997.541957754627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45997.541957754627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45997.541957754627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45997.541957754627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45997.541957754627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45997.541957754627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45997.541957754627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45997.541957754627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45997.541957754627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45997.541957754627</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45997.541957754627</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45997.541957754627</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45997.541957754627</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45997.541957754627</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45997.541957754627</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45997.541957754627</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45997.541957754627</v>
      </c>
      <c r="H281" s="97"/>
      <c r="I281" s="18" t="str">
        <f>IFERROR(VLOOKUP(D281,DB!A:F,6,0),"")</f>
        <v/>
      </c>
      <c r="J281" s="18" t="str">
        <f>IFERROR(VLOOKUP(D281,DB!A:G,7,0),"")</f>
        <v/>
      </c>
      <c r="K281" s="19"/>
      <c r="L281" s="18" t="str">
        <f>IFERROR(VLOOKUP(D281,DB!A:I,9,0),"")</f>
        <v/>
      </c>
    </row>
    <row r="282" spans="1:12" ht="31.5" customHeight="1">
      <c r="A282" s="149"/>
      <c r="B282" s="150" t="str">
        <f>IFERROR(VLOOKUP(D282,DB!A:K,11,0),"")</f>
        <v/>
      </c>
      <c r="C282" s="150"/>
      <c r="D282" s="150"/>
      <c r="E282" s="150"/>
      <c r="F282" s="151"/>
      <c r="G282" s="152">
        <f ca="1">IFERROR(NOW()-F282,"-")</f>
        <v>45997.541957754627</v>
      </c>
      <c r="H282" s="151"/>
      <c r="I282" s="150" t="str">
        <f>IFERROR(VLOOKUP(D282,DB!A:F,6,0),"")</f>
        <v/>
      </c>
      <c r="J282" s="150" t="str">
        <f>IFERROR(VLOOKUP(D282,DB!A:G,7,0),"")</f>
        <v/>
      </c>
      <c r="K282" s="153"/>
      <c r="L282" s="150" t="str">
        <f>IFERROR(VLOOKUP(D282,DB!A:I,9,0),"")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45997.541957754627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45997.541957754627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45997.541957754627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45997.541957754627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45997.541957754627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45997.541957754627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45997.541957754627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45997.541957754627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45997.541957754627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45997.541957754627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45997.541957754627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45997.541957754627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45997.541957754627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45997.541957754627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45997.541957754627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45997.541957754627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45997.541957754627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45997.541957754627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45997.541957754627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45997.541957754627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45997.541957754627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45997.541957754627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45997.541957754627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45997.541957754627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45997.541957754627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45997.541957754627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45997.541957754627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45997.541957754627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45997.541957754627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45997.541957754627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45997.541957754627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45997.541957754627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45997.541957754627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45997.541957754627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45997.541957754627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45997.541957754627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45997.541957754627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45997.541957754627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45997.541957754627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45997.541957754627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45997.541957754627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45997.541957754627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45997.541957754627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45997.541957754627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45997.541957754627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45997.541957754627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45997.541957754627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45997.541957754627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45997.541957754627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45997.541957754627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45997.541957754627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45997.541957754627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45997.541957754627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45997.541957754627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45997.541957754627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45997.541957754627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45997.541957754627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45997.541957754627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45997.541957754627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45997.541957754627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45997.541957754627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45997.541957754627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45997.541957754627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45997.541957754627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45997.541957754627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45997.541957754627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45997.541957754627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45997.541957754627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45997.541957754627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45997.541957754627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45997.541957754627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45997.541957754627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45997.541957754627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45997.541957754627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45997.541957754627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45997.541957754627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45997.541957754627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45997.541957754627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45997.541957754627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45997.541957754627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45997.541957754627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45997.541957754627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45997.541957754627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45997.541957754627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45997.541957754627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45997.541957754627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45997.541957754627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45997.541957754627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45997.541957754627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45997.541957754627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45997.541957754627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45997.541957754627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45997.541957754627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45997.541957754627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45997.541957754627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45997.541957754627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45997.541957754627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45997.541957754627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45997.541957754627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45997.541957754627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45997.541957754627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45997.541957754627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45997.541957754627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45997.541957754627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45997.541957754627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45997.541957754627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45997.541957754627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45997.541957754627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45997.541957754627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45997.541957754627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45997.541957754627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45997.541957754627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45997.541957754627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45997.541957754627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45997.541957754627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45997.541957754627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45997.541957754627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45997.541957754627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45997.541957754627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45997.541957754627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45997.541957754627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45997.541957754627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45997.541957754627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45997.541957754627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45997.541957754627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45997.541957754627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45997.541957754627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45997.541957754627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45997.541957754627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45997.541957754627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45997.541957754627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45997.541957754627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45997.541957754627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45997.541957754627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45997.541957754627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45997.541957754627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45997.541957754627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45997.541957754627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45997.541957754627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45997.541957754627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45997.541957754627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45997.541957754627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45997.541957754627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45997.541957754627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45997.541957754627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45997.541957754627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45997.541957754627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45997.541957754627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45997.541957754627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45997.541957754627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45997.541957754627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45997.541957754627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45997.541957754627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45997.541957754627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45997.541957754627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45997.541957754627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45997.541957754627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45997.541957754627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45997.541957754627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45997.541957754627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45997.541957754627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45997.541957754627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45997.541957754627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45997.541957754627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45997.541957754627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45997.541957754627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45997.541957754627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45997.541957754627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45997.541957754627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45997.541957754627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45997.541957754627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45997.541957754627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45997.541957754627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45997.541957754627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45997.541957754627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45997.541957754627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45997.541957754627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45997.541957754627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45997.541957754627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45997.541957754627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45997.541957754627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45997.541957754627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45997.541957754627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45997.541957754627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45997.541957754627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45997.541957754627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45997.541957754627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45997.541957754627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45997.541957754627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45997.541957754627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45997.541957754627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45997.541957754627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45997.541957754627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45997.541957754627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45997.541957754627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45997.541957754627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45997.541957754627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45997.541957754627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45997.541957754627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45997.541957754627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45997.541957754627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45997.541957754627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45997.541957754627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45997.541957754627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45997.541957754627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45997.541957754627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45997.541957754627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45997.541957754627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45997.541957754627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45997.541957754627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45997.541957754627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45997.541957754627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45997.541957754627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45997.541957754627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45997.541957754627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45997.541957754627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45997.541957754627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45997.541957754627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45997.541957754627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45997.541957754627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45997.541957754627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45997.541957754627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45997.541957754627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45997.541957754627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45997.541957754627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45997.541957754627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45997.541957754627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45997.541957754627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45997.541957754627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45997.541957754627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45997.541957754627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45997.541957754627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45997.541957754627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45997.541957754627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45997.541957754627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45997.541957754627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45997.541957754627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45997.541957754627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45997.541957754627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45997.541957754627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45997.541957754627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45997.541957754627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45997.541957754627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45997.541957754627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45997.541957754627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45997.541957754627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45997.541957754627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45997.541957754627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45997.541957754627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45997.541957754627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45997.541957754627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45997.541957754627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45997.541957754627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45997.541957754627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45997.541957754627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45997.541957754627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45997.541957754627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45997.541957754627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45997.541957754627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45997.541957754627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45997.541957754627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45997.541957754627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45997.541957754627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45997.541957754627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45997.541957754627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45997.541957754627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45997.541957754627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45997.541957754627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45997.541957754627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45997.541957754627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45997.541957754627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45997.541957754627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45997.541957754627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45997.541957754627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45997.541957754627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45997.541957754627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45997.541957754627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45997.541957754627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45997.541957754627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45997.541957754627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45997.541957754627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45997.541957754627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45997.541957754627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45997.541957754627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45997.541957754627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45997.541957754627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45997.541957754627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45997.541957754627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45997.541957754627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45997.541957754627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45997.541957754627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45997.541957754627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45997.541957754627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45997.541957754627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45997.541957754627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45997.541957754627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45997.541957754627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45997.541957754627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45997.541957754627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45997.541957754627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45997.541957754627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45997.541957754627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45997.541957754627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45997.541957754627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45997.541957754627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45997.541957754627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45997.541957754627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45997.541957754627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45997.541957754627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45997.541957754627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45997.541957754627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45997.541957754627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45997.541957754627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45997.541957754627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45997.541957754627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45997.541957754627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45997.541957754627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45997.541957754627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45997.541957754627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45997.541957754627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45997.541957754627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45997.541957754627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45997.541957754627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45997.541957754627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45997.541957754627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45997.541957754627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45997.541957754627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45997.541957754627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45997.541957754627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45997.541957754627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45997.541957754627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45997.541957754627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45997.541957754627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45997.541957754627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45997.541957754627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45997.541957754627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45997.541957754627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45997.541957754627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45997.541957754627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45997.541957754627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45997.541957754627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45997.541957754627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45997.541957754627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45997.541957754627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45997.541957754627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45997.541957754627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45997.541957754627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45997.541957754627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45997.541957754627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45997.541957754627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45997.541957754627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45997.541957754627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45997.541957754627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45997.541957754627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45997.541957754627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45997.541957754627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45997.541957754627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45997.541957754627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45997.541957754627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45997.541957754627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45997.541957754627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45997.541957754627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45997.541957754627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45997.541957754627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45997.541957754627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45997.541957754627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45997.541957754627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45997.541957754627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45997.541957754627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45997.541957754627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45997.541957754627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45997.541957754627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45997.541957754627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45997.541957754627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45997.541957754627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45997.541957754627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45997.541957754627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45997.541957754627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45997.541957754627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45997.541957754627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45997.541957754627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45997.541957754627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45997.541957754627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45997.541957754627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45997.541957754627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45997.541957754627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45997.541957754627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45997.541957754627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45997.541957754627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45997.541957754627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45997.541957754627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45997.541957754627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45997.541957754627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45997.541957754627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45997.541957754627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45997.541957754627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45997.541957754627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45997.541957754627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45997.541957754627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45997.541957754627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45997.541957754627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45997.541957754627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45997.541957754627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45997.541957754627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45997.541957754627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45997.541957754627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45997.541957754627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45997.541957754627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45997.541957754627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45997.541957754627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45997.541957754627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45997.541957754627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45997.541957754627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45997.541957754627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45997.541957754627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45997.541957754627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45997.541957754627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45997.541957754627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45997.541957754627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45997.541957754627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45997.541957754627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45997.541957754627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45997.541957754627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45997.541957754627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45997.541957754627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45997.541957754627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45997.541957754627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45997.541957754627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45997.541957754627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45997.541957754627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45997.541957754627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45997.541957754627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45997.541957754627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45997.541957754627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45997.541957754627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45997.541957754627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45997.541957754627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45997.541957754627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45997.541957754627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45997.541957754627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45997.541957754627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45997.541957754627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45997.541957754627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45997.541957754627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45997.541957754627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45997.541957754627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45997.541957754627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45997.541957754627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45997.541957754627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45997.541957754627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45997.541957754627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45997.541957754627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45997.541957754627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45997.541957754627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45997.541957754627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45997.541957754627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45997.541957754627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45997.541957754627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45997.541957754627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45997.541957754627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45997.541957754627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45997.541957754627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45997.541957754627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45997.541957754627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45997.541957754627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45997.541957754627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45997.541957754627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45997.541957754627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45997.541957754627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45997.541957754627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45997.541957754627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45997.541957754627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45997.541957754627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45997.541957754627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45997.541957754627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45997.541957754627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45997.541957754627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45997.541957754627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45997.541957754627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45997.541957754627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45997.541957754627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45997.541957754627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45997.541957754627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45997.541957754627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45997.541957754627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45997.541957754627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45997.541957754627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45997.541957754627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45997.541957754627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45997.541957754627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45997.541957754627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45997.541957754627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45997.541957754627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45997.541957754627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45997.541957754627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45997.541957754627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45997.541957754627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45997.541957754627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45997.541957754627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45997.541957754627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45997.541957754627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45997.541957754627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45997.541957754627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45997.541957754627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45997.541957754627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45997.541957754627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45997.541957754627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45997.541957754627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45997.541957754627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45997.541957754627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45997.541957754627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45997.541957754627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45997.541957754627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45997.541957754627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45997.541957754627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45997.541957754627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45997.541957754627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45997.541957754627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45997.541957754627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45997.541957754627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45997.541957754627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45997.541957754627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45997.541957754627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45997.541957754627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45997.541957754627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45997.541957754627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45997.541957754627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45997.541957754627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45997.541957754627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45997.541957754627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45997.541957754627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45997.541957754627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45997.541957754627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45997.541957754627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45997.541957754627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45997.541957754627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45997.541957754627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45997.541957754627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45997.541957754627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45997.541957754627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45997.541957754627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45997.541957754627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45997.541957754627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45997.541957754627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45997.541957754627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45997.541957754627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45997.541957754627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45997.541957754627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45997.541957754627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45997.541957754627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45997.541957754627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45997.541957754627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45997.541957754627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45997.541957754627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45997.541957754627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45997.541957754627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45997.541957754627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45997.541957754627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45997.541957754627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45997.541957754627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45997.541957754627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45997.541957754627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45997.541957754627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45997.541957754627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45997.541957754627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45997.541957754627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45997.541957754627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45997.541957754627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45997.541957754627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45997.541957754627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45997.541957754627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45997.541957754627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45997.541957754627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45997.541957754627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45997.541957754627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45997.541957754627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45997.541957754627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45997.541957754627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45997.541957754627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45997.541957754627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45997.541957754627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45997.541957754627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45997.541957754627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45997.541957754627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45997.541957754627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45997.541957754627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45997.541957754627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45997.541957754627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45997.541957754627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45997.541957754627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45997.541957754627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45997.541957754627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45997.541957754627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45997.541957754627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45997.541957754627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45997.541957754627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45997.541957754627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45997.541957754627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45997.541957754627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45997.541957754627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45997.541957754627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45997.541957754627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45997.541957754627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45997.541957754627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45997.541957754627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45997.541957754627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45997.541957754627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45997.541957754627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45997.541957754627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45997.541957754627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45997.541957754627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45997.541957754627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45997.541957754627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45997.541957754627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45997.541957754627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45997.541957754627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45997.541957754627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45997.541957754627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45997.541957754627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45997.541957754627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45997.541957754627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45997.541957754627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45997.541957754627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45997.541957754627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45997.541957754627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45997.541957754627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45997.541957754627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45997.541957754627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45997.541957754627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45997.541957754627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45997.541957754627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45997.541957754627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45997.541957754627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45997.541957754627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45997.541957754627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45997.541957754627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45997.541957754627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45997.541957754627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45997.541957754627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45997.541957754627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45997.541957754627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45997.541957754627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45997.541957754627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45997.541957754627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45997.541957754627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45997.541957754627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45997.541957754627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45997.541957754627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45997.541957754627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45997.541957754627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45997.541957754627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45997.541957754627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45997.541957754627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45997.541957754627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45997.541957754627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45997.541957754627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45997.541957754627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45997.541957754627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45997.541957754627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45997.541957754627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45997.541957754627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45997.541957754627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45997.541957754627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45997.541957754627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45997.541957754627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45997.541957754627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45997.541957754627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45997.541957754627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45997.541957754627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45997.541957754627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45997.541957754627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45997.541957754627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45997.541957754627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45997.541957754627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45997.541957754627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45997.541957754627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45997.541957754627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45997.541957754627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45997.541957754627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45997.541957754627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45997.541957754627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45997.541957754627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45997.541957754627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45997.541957754627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45997.541957754627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45997.541957754627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45997.541957754627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45997.541957754627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45997.541957754627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45997.541957754627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45997.541957754627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45997.541957754627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45997.541957754627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45997.541957754627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45997.541957754627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45997.541957754627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45997.541957754627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45997.541957754627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45997.541957754627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45997.541957754627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45997.541957754627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45997.541957754627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45997.541957754627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45997.541957754627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45997.541957754627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45997.541957754627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45997.541957754627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45997.541957754627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45997.541957754627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45997.541957754627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45997.541957754627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45997.541957754627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45997.541957754627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45997.541957754627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45997.541957754627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45997.541957754627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45997.541957754627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45997.541957754627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45997.541957754627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45997.541957754627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45997.541957754627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45997.541957754627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45997.541957754627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45997.541957754627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45997.541957754627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45997.541957754627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45997.541957754627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45997.541957754627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45997.541957754627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45997.541957754627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45997.541957754627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45997.541957754627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45997.541957754627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45997.541957754627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45997.541957754627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45997.541957754627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45997.541957754627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45997.541957754627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45997.541957754627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45997.541957754627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45997.541957754627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45997.541957754627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45997.541957754627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45997.541957754627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45997.541957754627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45997.541957754627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45997.541957754627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45997.541957754627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45997.541957754627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45997.541957754627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45997.541957754627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45997.541957754627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45997.541957754627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45997.541957754627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45997.541957754627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45997.541957754627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45997.541957754627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45997.541957754627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45997.541957754627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45997.541957754627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45997.541957754627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45997.541957754627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45997.541957754627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45997.541957754627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45997.541957754627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45997.541957754627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45997.541957754627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45997.541957754627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45997.541957754627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45997.541957754627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45997.541957754627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45997.541957754627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45997.541957754627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45997.541957754627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45997.541957754627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45997.541957754627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45997.541957754627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45997.541957754627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45997.541957754627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45997.541957754627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45997.541957754627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45997.541957754627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45997.541957754627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45997.541957754627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45997.541957754627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45997.541957754627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45997.541957754627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45997.541957754627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45997.541957754627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45997.541957754627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45997.541957754627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45997.541957754627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45997.541957754627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45997.541957754627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45997.541957754627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45997.541957754627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45997.541957754627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45997.541957754627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45997.541957754627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45997.541957754627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45997.541957754627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45997.541957754627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45997.541957754627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45997.541957754627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45997.541957754627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45997.541957754627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45997.541957754627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45997.541957754627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45997.541957754627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45997.541957754627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45997.541957754627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45997.541957754627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45997.541957754627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45997.541957754627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45997.541957754627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45997.541957754627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45997.541957754627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45997.541957754627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45997.541957754627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45997.541957754627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45997.541957754627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45997.541957754627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45997.541957754627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45997.541957754627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45997.541957754627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45997.541957754627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45997.541957754627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45997.541957754627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45997.541957754627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45997.541957754627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45997.541957754627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45997.541957754627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45997.541957754627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45997.541957754627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45997.541957754627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45997.541957754627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45997.541957754627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45997.541957754627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45997.541957754627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45997.541957754627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45997.541957754627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45997.541957754627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45997.541957754627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45997.541957754627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45997.541957754627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45997.541957754627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45997.541957754627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45997.541957754627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45997.541957754627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45997.541957754627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45997.541957754627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45997.541957754627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45997.541957754627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45997.541957754627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45997.541957754627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45997.541957754627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45997.541957754627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45997.541957754627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45997.541957754627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45997.541957754627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45997.541957754627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45997.541957754627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45997.541957754627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45997.541957754627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45997.541957754627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45997.541957754627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45997.541957754627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45997.541957754627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45997.541957754627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45997.541957754627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45997.541957754627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45997.541957754627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45997.541957754627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45997.541957754627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45997.541957754627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45997.541957754627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45997.541957754627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45997.541957754627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45997.541957754627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45997.541957754627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45997.541957754627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45997.541957754627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45997.541957754627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45997.541957754627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45997.541957754627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45997.541957754627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45997.541957754627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45997.541957754627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45997.541957754627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45997.541957754627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45997.541957754627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45997.541957754627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45997.541957754627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45997.541957754627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45997.541957754627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45997.541957754627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45997.541957754627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45997.541957754627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45997.541957754627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45997.541957754627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45997.541957754627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45997.541957754627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45997.541957754627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45997.541957754627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45997.541957754627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45997.541957754627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45997.541957754627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45997.541957754627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45997.541957754627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45997.541957754627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45997.541957754627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45997.541957754627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45997.541957754627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45997.541957754627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45997.541957754627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45997.541957754627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45997.541957754627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45997.541957754627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45997.541957754627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45997.541957754627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45997.541957754627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45997.541957754627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294.06124016203103</v>
      </c>
      <c r="H2" s="91">
        <v>45703.474768518521</v>
      </c>
      <c r="I2" s="91" t="str">
        <f>IFERROR(VLOOKUP(D2,DB!A:F,6,0),"")</f>
        <v>SCECO</v>
      </c>
      <c r="J2" s="91" t="str">
        <f>IFERROR(VLOOKUP(D2,DB!A:G,7,0),"")</f>
        <v>Dead</v>
      </c>
      <c r="K2" s="93" t="s">
        <v>39128</v>
      </c>
      <c r="L2" s="87" t="str">
        <f>IFERROR(VLOOKUP(D2,DB!A:I,9,0),"")</f>
        <v>Latis</v>
      </c>
    </row>
    <row r="3" spans="1:16" ht="15" customHeight="1">
      <c r="A3" s="107" t="s">
        <v>39129</v>
      </c>
      <c r="B3" s="107" t="str">
        <f>IFERROR(VLOOKUP(D3,DB!A:K,11,0),"")</f>
        <v>R4</v>
      </c>
      <c r="C3" s="89">
        <v>2</v>
      </c>
      <c r="D3" s="87" t="s">
        <v>32840</v>
      </c>
      <c r="E3" s="90" t="s">
        <v>39106</v>
      </c>
      <c r="F3" s="91">
        <v>45997.492002314815</v>
      </c>
      <c r="G3" s="92">
        <f t="shared" ref="G3:G66" ca="1" si="0">IFERROR(NOW()-F3,"")</f>
        <v>4.9955439812038094E-2</v>
      </c>
      <c r="H3" s="91">
        <v>45997.474282407406</v>
      </c>
      <c r="I3" s="107" t="str">
        <f>IFERROR(VLOOKUP(D3,DB!A:F,6,0),"")</f>
        <v>SCECO</v>
      </c>
      <c r="J3" s="107" t="str">
        <f>IFERROR(VLOOKUP(D3,DB!A:G,7,0),"")</f>
        <v>Dead</v>
      </c>
      <c r="K3" s="93" t="s">
        <v>39130</v>
      </c>
      <c r="L3" s="87" t="str">
        <f>IFERROR(VLOOKUP(D3,DB!A:I,9,0),"")</f>
        <v>Latis</v>
      </c>
    </row>
    <row r="4" spans="1:16" ht="15" customHeight="1">
      <c r="A4" s="107" t="s">
        <v>39131</v>
      </c>
      <c r="B4" s="107" t="str">
        <f>IFERROR(VLOOKUP(D4,DB!A:K,11,0),"")</f>
        <v>R4</v>
      </c>
      <c r="C4" s="89">
        <v>2</v>
      </c>
      <c r="D4" s="87" t="s">
        <v>30656</v>
      </c>
      <c r="E4" s="90" t="s">
        <v>39109</v>
      </c>
      <c r="F4" s="91">
        <v>45997.533333333333</v>
      </c>
      <c r="G4" s="92">
        <f t="shared" ca="1" si="0"/>
        <v>8.6244212943711318E-3</v>
      </c>
      <c r="H4" s="91">
        <v>45997.522280092591</v>
      </c>
      <c r="I4" s="107" t="str">
        <f>IFERROR(VLOOKUP(D4,DB!A:F,6,0),"")</f>
        <v>Generator-SG</v>
      </c>
      <c r="J4" s="107" t="str">
        <f>IFERROR(VLOOKUP(D4,DB!A:G,7,0),"")</f>
        <v>Good</v>
      </c>
      <c r="K4" s="93" t="s">
        <v>39132</v>
      </c>
      <c r="L4" s="87" t="str">
        <f>IFERROR(VLOOKUP(D4,DB!A:I,9,0),"")</f>
        <v>Latis</v>
      </c>
    </row>
    <row r="5" spans="1:16" ht="15" customHeight="1">
      <c r="A5" s="107"/>
      <c r="B5" s="107" t="str">
        <f>IFERROR(VLOOKUP(D5,DB!A:K,11,0),"")</f>
        <v/>
      </c>
      <c r="C5" s="89"/>
      <c r="D5" s="87"/>
      <c r="E5" s="90"/>
      <c r="F5" s="91"/>
      <c r="G5" s="92">
        <f t="shared" ca="1" si="0"/>
        <v>45997.541957754627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45997.541957754627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45997.541957754627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45997.541957754627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45997.541957754627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45997.541957754627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45997.541957754627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45997.541957754627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45997.541957754627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45997.541957754627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45997.541957754627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45997.541957754627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45997.541957754627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45997.541957754627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45997.541957754627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45997.541957754627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45997.541957754627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45997.541957754627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45997.541957754627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45997.541957754627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45997.541957754627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45997.541957754627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45997.541957754627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45997.541957754627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45997.541957754627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45997.541957754627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45997.541957754627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45997.541957754627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45997.541957754627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45997.541957754627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45997.541957754627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45997.541957754627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45997.541957754627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45997.541957754627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45997.541957754627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45997.541957754627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45997.541957754627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45997.541957754627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45997.541957754627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45997.541957754627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45997.541957754627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45997.541957754627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45997.541957754627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45997.541957754627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45997.541957754627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45997.541957754627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45997.541957754627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45997.541957754627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45997.541957754627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45997.541957754627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45997.541957754627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45997.541957754627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45997.541957754627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45997.541957754627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45997.541957754627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45997.541957754627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45997.541957754627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45997.541957754627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45997.541957754627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45997.541957754627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45997.541957754627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45997.541957754627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45997.541957754627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45997.541957754627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45997.541957754627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45997.541957754627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45997.541957754627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45997.541957754627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45997.541957754627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45997.541957754627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45997.541957754627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45997.541957754627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45997.541957754627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45997.541957754627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45997.541957754627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45997.541957754627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45997.541957754627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45997.541957754627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45997.541957754627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45997.541957754627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45997.541957754627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45997.541957754627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45997.541957754627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45997.541957754627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45997.541957754627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45997.541957754627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45997.541957754627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45997.541957754627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45997.541957754627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45997.541957754627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45997.541957754627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45997.541957754627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45997.541957754627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45997.541957754627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45997.541957754627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45997.541957754627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45997.541957754627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45997.541957754627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45997.541957754627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45997.541957754627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45997.541957754627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45997.541957754627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45997.541957754627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45997.541957754627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45997.541957754627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45997.541957754627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45997.541957754627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45997.541957754627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45997.541957754627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45997.541957754627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45997.541957754627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45997.541957754627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45997.541957754627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45997.541957754627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45997.541957754627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45997.541957754627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45997.541957754627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45997.541957754627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45997.541957754627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45997.541957754627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45997.541957754627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45997.541957754627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45997.541957754627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45997.541957754627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45997.541957754627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45997.541957754627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45997.541957754627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45997.541957754627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45997.541957754627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45997.541957754627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45997.541957754627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45997.541957754627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45997.541957754627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45997.541957754627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45997.541957754627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45997.541957754627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45997.541957754627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45997.541957754627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45997.541957754627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45997.541957754627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45997.541957754627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45997.541957754627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45997.541957754627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45997.541957754627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45997.541957754627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45997.541957754627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45997.541957754627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45997.541957754627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45997.541957754627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45997.541957754627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45997.541957754627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45997.541957754627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45997.541957754627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45997.541957754627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45997.541957754627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45997.541957754627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45997.541957754627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45997.541957754627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45997.541957754627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45997.541957754627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45997.541957754627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45997.541957754627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45997.541957754627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45997.541957754627</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45997.541957754627</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45997.541957754627</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45997.541957754627</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45997.541957754627</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45997.541957754627</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45997.541957754627</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45997.541957754627</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45997.541957754627</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6" sqref="K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105.70989756943891</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71.353080439810583</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48.880846643514815</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16.168659143513651</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33367</v>
      </c>
      <c r="E6" s="37" t="s">
        <v>39106</v>
      </c>
      <c r="F6" s="38">
        <v>45997.490694444445</v>
      </c>
      <c r="G6" s="131">
        <f t="shared" ref="G6:G8" ca="1" si="2">IFERROR(NOW()-F6,"")</f>
        <v>5.1263310182548594E-2</v>
      </c>
      <c r="H6" s="38">
        <v>45997.459444444445</v>
      </c>
      <c r="I6" s="37" t="str">
        <f>IFERROR(VLOOKUP(D6,DB!A:F,6,0),"")</f>
        <v>SCECO</v>
      </c>
      <c r="J6" s="37" t="str">
        <f>IFERROR(VLOOKUP(D6,DB!A:G,7,0),"")</f>
        <v>Dead</v>
      </c>
      <c r="K6" s="37" t="s">
        <v>39142</v>
      </c>
      <c r="L6" s="37" t="str">
        <f>IFERROR(VLOOKUP(D6,DB!A:I,9,0),"")</f>
        <v>Latis</v>
      </c>
    </row>
    <row r="7" spans="1:13">
      <c r="A7" s="37"/>
      <c r="B7" s="37" t="str">
        <f>IFERROR(VLOOKUP(D7,DB!A:K,11,0),"")</f>
        <v/>
      </c>
      <c r="C7" s="37"/>
      <c r="D7" s="37"/>
      <c r="E7" s="37"/>
      <c r="F7" s="38"/>
      <c r="G7" s="131">
        <f t="shared" ca="1" si="2"/>
        <v>45997.541957754627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2"/>
        <v>45997.541957754627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ref="G9:G40" ca="1" si="3">IFERROR(NOW()-F9,"")</f>
        <v>45997.541957754627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45997.541957754627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45997.541957754627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45997.541957754627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45997.541957754627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45997.541957754627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45997.541957754627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45997.541957754627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45997.541957754627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45997.541957754627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45997.541957754627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45997.541957754627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45997.541957754627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45997.541957754627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45997.541957754627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45997.541957754627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45997.541957754627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45997.541957754627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45997.541957754627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45997.541957754627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45997.541957754627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45997.541957754627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45997.541957754627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45997.541957754627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45997.541957754627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45997.541957754627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45997.541957754627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45997.541957754627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45997.541957754627</v>
      </c>
      <c r="H37" s="38"/>
      <c r="I37" s="37" t="str">
        <f>IFERROR(VLOOKUP(D37,DB!A:F,6,0),"")</f>
        <v/>
      </c>
      <c r="J37" s="37" t="str">
        <f>IFERROR(VLOOKUP(D37,DB!A:G,7,0),"")</f>
        <v/>
      </c>
      <c r="K37" s="37"/>
      <c r="L37" s="37" t="str">
        <f>IFERROR(VLOOKUP(D37,DB!A:I,9,0),"")</f>
        <v/>
      </c>
    </row>
    <row r="38" spans="1:12">
      <c r="A38" s="146"/>
      <c r="B38" s="146" t="str">
        <f>IFERROR(VLOOKUP(D38,DB!A:K,11,0),"")</f>
        <v/>
      </c>
      <c r="C38" s="146"/>
      <c r="D38" s="146"/>
      <c r="E38" s="146"/>
      <c r="F38" s="147"/>
      <c r="G38" s="148">
        <f t="shared" ca="1" si="3"/>
        <v>45997.541957754627</v>
      </c>
      <c r="H38" s="147"/>
      <c r="I38" s="146" t="str">
        <f>IFERROR(VLOOKUP(D38,DB!A:F,6,0),"")</f>
        <v/>
      </c>
      <c r="J38" s="146" t="str">
        <f>IFERROR(VLOOKUP(D38,DB!A:G,7,0),"")</f>
        <v/>
      </c>
      <c r="K38" s="146"/>
      <c r="L38" s="146"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5</v>
      </c>
      <c r="D2" s="115" t="s">
        <v>28419</v>
      </c>
      <c r="E2" s="138" t="s">
        <v>39106</v>
      </c>
      <c r="F2" s="117">
        <v>45997.399178240739</v>
      </c>
      <c r="G2" s="72">
        <f t="shared" ref="G2:G46" ca="1" si="0">IFERROR(NOW()-F2,"-")</f>
        <v>0.14277951388794463</v>
      </c>
      <c r="H2" s="117">
        <v>45997.399178240739</v>
      </c>
      <c r="I2" s="115" t="str">
        <f>IFERROR(VLOOKUP(D2,DB!A:F,6,0),"")</f>
        <v>SCECO</v>
      </c>
      <c r="J2" s="115" t="str">
        <f>IFERROR(VLOOKUP(D2,DB!A:G,7,0),"")</f>
        <v>Dead</v>
      </c>
      <c r="K2" s="118" t="s">
        <v>39144</v>
      </c>
      <c r="L2" s="133" t="str">
        <f>IFERROR(VLOOKUP(D2,DB!A:I,9,0),"")</f>
        <v>Latis</v>
      </c>
    </row>
    <row r="3" spans="1:16382" ht="31.5" customHeight="1">
      <c r="A3" s="114"/>
      <c r="B3" s="115" t="str">
        <f>IFERROR(VLOOKUP(D3,DB!A:K,11,0),"")</f>
        <v/>
      </c>
      <c r="C3" s="116"/>
      <c r="D3" s="115"/>
      <c r="E3" s="138"/>
      <c r="F3" s="117"/>
      <c r="G3" s="72">
        <f t="shared" ca="1" si="0"/>
        <v>45997.541957754627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45997.541957754627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45997.541957754627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45997.541957754627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45997.541957754627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45997.541957754627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45997.541957754627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45997.541957754627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45997.541957754627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45997.541957754627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45997.541957754627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45997.541957754627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45997.541957754627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45997.541957754627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45997.541957754627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45997.541957754627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45997.541957754627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45997.541957754627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45997.541957754627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45997.541957754627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45997.541957754627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45997.541957754627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45997.541957754627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45997.541957754627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45997.541957754627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45997.541957754627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45997.541957754627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45997.541957754627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45997.541957754627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45997.541957754627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45997.541957754627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45997.541957754627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45997.541957754627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45997.541957754627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45997.541957754627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45997.541957754627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45997.541957754627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45997.541957754627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45997.541957754627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45997.541957754627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45997.541957754627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45997.541957754627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45997.541957754627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45997.541957754627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45997.541957754627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45997.541957754627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45997.541957754627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45997.541957754627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45997.541957754627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45997.541957754627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45997.541957754627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45997.541957754627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45997.541957754627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45997.541957754627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45997.541957754627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45997.541957754627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45997.541957754627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45997.541957754627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45997.541957754627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45997.541957754627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45997.541957754627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45997.541957754627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45997.541957754627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45997.541957754627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45997.541957754627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45997.541957754627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45997.541957754627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45997.541957754627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45997.541957754627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45997.541957754627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45997.541957754627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45997.541957754627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45997.541957754627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45997.541957754627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45997.541957754627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45997.541957754627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45997.541957754627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45997.541957754627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45997.541957754627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45997.541957754627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45997.541957754627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45997.541957754627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45997.541957754627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45997.541957754627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45997.541957754627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45997.541957754627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45997.541957754627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45997.541957754627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45997.541957754627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45997.541957754627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45997.541957754627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45997.541957754627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45997.541957754627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45997.541957754627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45997.541957754627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45997.541957754627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45997.541957754627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45997.541957754627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45997.541957754627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45997.541957754627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45997.541957754627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45997.541957754627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45997.541957754627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45997.541957754627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45997.541957754627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45997.541957754627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45997.541957754627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45997.541957754627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45997.541957754627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45997.541957754627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45997.541957754627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45997.541957754627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45997.541957754627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45997.541957754627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45997.541957754627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45997.541957754627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45997.541957754627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45997.541957754627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45997.541957754627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45997.541957754627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45997.541957754627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45997.541957754627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45997.541957754627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45997.541957754627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45997.541957754627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45997.541957754627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45997.541957754627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45997.541957754627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45997.541957754627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45997.541957754627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45997.541957754627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45997.541957754627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45997.541957754627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45997.541957754627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45997.541957754627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45997.541957754627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45997.541957754627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45997.541957754627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45997.541957754627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45997.541957754627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45997.541957754627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45997.541957754627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45997.541957754627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45997.541957754627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45997.541957754627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45997.541957754627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45997.541957754627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45997.541957754627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45997.541957754627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45997.541957754627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45997.541957754627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45997.541957754627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45997.541957754627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45997.541957754627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45997.541957754627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45997.541957754627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45997.541957754627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45997.541957754627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45997.541957754627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45997.541957754627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45997.541957754627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45997.541957754627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45997.541957754627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45997.541957754627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45997.541957754627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45997.541957754627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45997.541957754627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45997.541957754627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45997.541957754627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45997.541957754627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45997.541957754627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45997.541957754627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45997.541957754627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45997.541957754627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45997.541957754627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45997.541957754627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45997.541957754627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45997.541957754627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45997.541957754627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45997.541957754627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45997.541957754627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45997.541957754627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45997.541957754627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45997.541957754627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45997.541957754627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45997.541957754627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45997.541957754627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45997.541957754627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45997.541957754627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45997.541957754627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45997.541957754627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45997.541957754627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45997.541957754627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45997.541957754627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45997.541957754627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45997.541957754627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45997.541957754627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45997.541957754627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45997.541957754627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45997.541957754627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45997.541957754627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45997.541957754627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45997.541957754627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45997.541957754627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45997.541957754627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45997.541957754627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45997.541957754627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45997.541957754627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45997.541957754627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45997.541957754627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45997.541957754627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45997.541957754627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45997.541957754627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45997.541957754627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45997.541957754627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45997.541957754627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45997.541957754627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45997.541957754627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45997.541957754627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45997.541957754627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45997.541957754627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45997.541957754627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45997.541957754627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45997.541957754627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45997.541957754627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45997.541957754627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45997.541957754627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45997.541957754627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45997.541957754627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45997.541957754627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45997.541957754627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45997.541957754627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45997.541957754627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45997.541957754627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45997.541957754627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45997.541957754627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45997.541957754627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45997.541957754627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45997.541957754627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45997.541957754627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45997.541957754627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45997.541957754627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45997.541957754627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45997.541957754627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45997.541957754627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45997.541957754627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45997.541957754627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45997.541957754627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45997.541957754627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45997.541957754627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45997.541957754627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45997.541957754627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45997.541957754627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45997.541957754627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45997.541957754627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45997.541957754627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45997.541957754627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45997.541957754627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45997.541957754627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45997.541957754627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45997.541957754627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45997.541957754627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45997.541957754627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45997.541957754627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45997.541957754627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45997.541957754627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45997.541957754627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45997.541957754627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45997.541957754627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45997.541957754627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45997.541957754627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45997.541957754627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45997.541957754627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45997.541957754627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45997.541957754627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45997.541957754627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45997.541957754627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45997.541957754627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45997.541957754627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45997.541957754627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45997.541957754627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45997.541957754627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45997.541957754627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45997.541957754627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45997.541957754627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45997.541957754627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45997.541957754627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45997.541957754627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45997.541957754627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45997.541957754627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45997.541957754627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45997.541957754627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45997.541957754627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45997.541957754627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45997.541957754627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45997.541957754627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45997.541957754627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45997.541957754627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45997.541957754627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45997.541957754627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45997.541957754627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45997.541957754627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45997.541957754627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45997.541957754627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45997.541957754627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45997.541957754627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45997.541957754627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45997.541957754627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45997.541957754627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45997.541957754627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45997.541957754627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45997.541957754627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45997.541957754627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45997.541957754627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45997.541957754627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45997.541957754627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45997.541957754627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45997.541957754627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45997.541957754627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45997.541957754627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45997.541957754627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45997.541957754627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45997.541957754627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45997.541957754627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45997.541957754627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45997.541957754627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45997.541957754627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45997.541957754627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45997.541957754627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45997.541957754627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45997.541957754627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45997.541957754627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45997.541957754627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45997.541957754627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45997.541957754627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45997.541957754627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45997.541957754627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45997.541957754627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45997.541957754627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45997.541957754627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45997.541957754627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45997.541957754627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45997.541957754627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45997.541957754627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45997.541957754627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45997.541957754627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45997.541957754627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45997.541957754627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45997.541957754627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45997.541957754627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45997.541957754627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45997.541957754627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45997.541957754627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45997.541957754627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45997.541957754627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45997.541957754627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45997.541957754627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45997.541957754627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45997.541957754627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45997.541957754627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45997.541957754627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45997.541957754627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45997.541957754627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45997.541957754627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45997.541957754627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45997.541957754627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45997.541957754627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45997.541957754627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45997.541957754627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45997.541957754627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45997.541957754627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45997.541957754627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45997.541957754627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45997.541957754627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45997.541957754627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45997.541957754627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45997.541957754627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45997.541957754627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45997.541957754627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45997.541957754627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45997.541957754627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45997.541957754627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45997.541957754627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45997.541957754627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45997.541957754627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45997.541957754627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45997.541957754627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45997.541957754627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45997.541957754627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45997.541957754627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45997.541957754627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45997.541957754627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45997.541957754627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45997.541957754627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45997.541957754627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45997.541957754627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45997.541957754627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45997.541957754627</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45997.541957754627</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45997.541957754627</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45997.541957754627</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45997.541957754627</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45997.541957754627</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45997.541957754627</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45997.541957754627</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45997.541957754627</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45997.541957754627</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45997.541957754627</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45997.541957754627</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45997.541957754627</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2025-12-06T10:01:15Z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