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31" documentId="13_ncr:1_{F6CB121F-512D-4AA6-A0C1-0FB36C537598}" xr6:coauthVersionLast="47" xr6:coauthVersionMax="47" xr10:uidLastSave="{BBAC72EB-6A17-4C23-AB21-71FEAC33C9E1}"/>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5" i="5"/>
  <c r="B6" i="5"/>
  <c r="B7" i="5"/>
  <c r="B8" i="5"/>
  <c r="B9" i="5"/>
  <c r="B10" i="5"/>
  <c r="B11" i="5"/>
  <c r="B12" i="5"/>
  <c r="B13" i="5"/>
  <c r="B14" i="5"/>
  <c r="B15" i="5"/>
  <c r="B16" i="5"/>
  <c r="B17"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<sst xmlns="http://schemas.openxmlformats.org/spreadsheetml/2006/main" count="180278" uniqueCount="39123">
  <si>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</si>
  <si>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</si>
  <si>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</si>
  <si>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</si>
  <si>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</si>
  <si>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</si>
  <si>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</si>
  <si>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</si>
  <si>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</si>
  <si>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</si>
  <si>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</si>
  <si>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</si>
  <si>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</si>
  <si>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</si>
  <si>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</si>
  <si>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</si>
  <si>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</si>
  <si>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</si>
  <si>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</si>
  <si>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</si>
  <si>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</si>
  <si>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</si>
  <si>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</si>
  <si>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</si>
  <si>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</si>
  <si>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</si>
  <si>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</si>
  <si>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</si>
  <si>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</si>
  <si>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</si>
  <si>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</si>
  <si>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</si>
  <si>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</si>
  <si>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</si>
  <si>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</si>
  <si>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</si>
  <si>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</si>
  <si>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</si>
  <si>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</si>
  <si>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</si>
  <si>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</si>
  <si>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</si>
  <si>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</si>
  <si>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</si>
  <si>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</si>
  <si>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</si>
  <si>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</si>
  <si>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</si>
  <si>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</si>
  <si>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</si>
  <si>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</si>
  <si>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</si>
  <si>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</si>
  <si>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</si>
  <si>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</si>
  <si>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</si>
  <si>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</si>
  <si>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</si>
  <si>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</si>
  <si>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</si>
  <si>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</si>
  <si>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</si>
  <si>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</si>
  <si>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</si>
  <si>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</si>
  <si>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</si>
  <si>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</si>
  <si>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</si>
  <si>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</si>
  <si>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</si>
  <si>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</si>
  <si>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</si>
  <si>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</si>
  <si>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</si>
  <si>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</si>
  <si>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</si>
  <si>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</si>
  <si>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</si>
  <si>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</si>
  <si>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</si>
  <si>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</si>
  <si>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</si>
  <si>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</si>
  <si>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</si>
  <si>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</si>
  <si>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</si>
  <si>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</si>
  <si>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</si>
  <si>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</si>
  <si>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</si>
  <si>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</si>
  <si>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</si>
  <si>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</si>
  <si>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</si>
  <si>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</si>
  <si>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</si>
  <si>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</si>
  <si>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</si>
  <si>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</si>
  <si>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</si>
  <si>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</si>
  <si>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</si>
  <si>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</si>
  <si>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</si>
  <si>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</si>
  <si>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</si>
  <si>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</si>
  <si>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</si>
  <si>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</si>
  <si>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</si>
  <si>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</si>
  <si>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</si>
  <si>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</si>
  <si>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</si>
  <si>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</si>
  <si>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</si>
  <si>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</si>
  <si>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</si>
  <si>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</si>
  <si>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</si>
  <si>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</si>
  <si>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</si>
  <si>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</si>
  <si>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</si>
  <si>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</si>
  <si>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</si>
  <si>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</si>
  <si>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</si>
  <si>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</si>
  <si>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</si>
  <si>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</si>
  <si>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</si>
  <si>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</si>
  <si>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</si>
  <si>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</si>
  <si>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</si>
  <si>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</si>
  <si>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</si>
  <si>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</si>
  <si>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</si>
  <si>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</si>
  <si>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</si>
  <si>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</si>
  <si>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</si>
  <si>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</si>
  <si>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</si>
  <si>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</si>
  <si>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</si>
  <si>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</si>
  <si>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</si>
  <si>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</si>
  <si>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</si>
  <si>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</si>
  <si>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</si>
  <si>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</si>
  <si>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</si>
  <si>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</si>
  <si>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</si>
  <si>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</si>
  <si>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</si>
  <si>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</si>
  <si>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</si>
  <si>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</si>
  <si>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</si>
  <si>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</si>
  <si>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</si>
  <si>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</si>
  <si>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</si>
  <si>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</si>
  <si>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</si>
  <si>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</si>
  <si>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</si>
  <si>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</si>
  <si>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</si>
  <si>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</si>
  <si>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</si>
  <si>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</si>
  <si>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</si>
  <si>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</si>
  <si>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</si>
  <si>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</si>
  <si>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</si>
  <si>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</si>
  <si>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</si>
  <si>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</si>
  <si>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</si>
  <si>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</si>
  <si>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</si>
  <si>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</si>
  <si>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</si>
  <si>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</si>
  <si>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</si>
  <si>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</si>
  <si>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</si>
  <si>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</si>
  <si>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</si>
  <si>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</si>
  <si>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</si>
  <si>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</si>
  <si>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</si>
  <si>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</si>
  <si>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</si>
  <si>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</si>
  <si>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</si>
  <si>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</si>
  <si>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</si>
  <si>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</si>
  <si>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</si>
  <si>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</si>
  <si>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</si>
  <si>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</si>
  <si>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</si>
  <si>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</si>
  <si>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</si>
  <si>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</si>
  <si>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</si>
  <si>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</si>
  <si>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</si>
  <si>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</si>
  <si>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</si>
  <si>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</si>
  <si>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</si>
  <si>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</si>
  <si>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</si>
  <si>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</si>
  <si>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</si>
  <si>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</si>
  <si>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</si>
  <si>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</si>
  <si>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</si>
  <si>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</si>
  <si>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</si>
  <si>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</si>
  <si>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</si>
  <si>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</si>
  <si>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</si>
  <si>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</si>
  <si>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</si>
  <si>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</si>
  <si>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</si>
  <si>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</si>
  <si>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</si>
  <si>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</si>
  <si>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</si>
  <si>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</si>
  <si>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</si>
  <si>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</si>
  <si>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</si>
  <si>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</si>
  <si>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</si>
  <si>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</si>
  <si>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</si>
  <si>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</si>
  <si>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</si>
  <si>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</si>
  <si>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</si>
  <si>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</si>
  <si>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</si>
  <si>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</si>
  <si>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</si>
  <si>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</si>
  <si>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</si>
  <si>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</si>
  <si>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</si>
  <si>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</si>
  <si>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</si>
  <si>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</si>
  <si>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</si>
  <si>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</si>
  <si>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</si>
  <si>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</si>
  <si>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</si>
  <si>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</si>
  <si>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</si>
  <si>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</si>
  <si>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</si>
  <si>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</si>
  <si>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</si>
  <si>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</si>
  <si>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</si>
  <si>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</si>
  <si>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</si>
  <si>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</si>
  <si>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</si>
  <si>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</si>
  <si>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</si>
  <si>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</si>
  <si>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</si>
  <si>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</si>
  <si>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</si>
  <si>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</si>
  <si>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</si>
  <si>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</si>
  <si>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</si>
  <si>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</si>
  <si>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</si>
  <si>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</si>
  <si>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</si>
  <si>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</si>
  <si>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</si>
  <si>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</si>
  <si>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</si>
  <si>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</si>
  <si>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</si>
  <si>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</si>
  <si>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</si>
  <si>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</si>
  <si>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</si>
  <si>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</si>
  <si>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</si>
  <si>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</si>
  <si>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</si>
  <si>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</si>
  <si>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</si>
  <si>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</si>
  <si>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</si>
  <si>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</si>
  <si>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</si>
  <si>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</si>
  <si>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</si>
  <si>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</si>
  <si>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</si>
  <si>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</si>
  <si>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</si>
  <si>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</si>
  <si>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</si>
  <si>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</si>
  <si>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</si>
  <si>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</si>
  <si>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</si>
  <si>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</si>
  <si>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</si>
  <si>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</si>
  <si>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</si>
  <si>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</si>
  <si>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</si>
  <si>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</si>
  <si>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</si>
  <si>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</si>
  <si>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</si>
  <si>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</si>
  <si>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</si>
  <si>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</si>
  <si>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</si>
  <si>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</si>
  <si>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</si>
  <si>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</si>
  <si>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</si>
  <si>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</si>
  <si>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</si>
  <si>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</si>
  <si>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</si>
  <si>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</si>
  <si>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</si>
  <si>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</si>
  <si>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</si>
  <si>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</si>
  <si>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</si>
  <si>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</si>
  <si>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</si>
  <si>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</si>
  <si>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</si>
  <si>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</si>
  <si>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</si>
  <si>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</si>
  <si>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</si>
  <si>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</si>
  <si>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</si>
  <si>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</si>
  <si>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</si>
  <si>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</si>
  <si>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</si>
  <si>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</si>
  <si>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</si>
  <si>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</si>
  <si>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</si>
  <si>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</si>
  <si>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</si>
  <si>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</si>
  <si>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</si>
  <si>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</si>
  <si>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</si>
  <si>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</si>
  <si>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</si>
  <si>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</si>
  <si>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</si>
  <si>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</si>
  <si>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</si>
  <si>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</si>
  <si>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</si>
  <si>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</si>
  <si>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</si>
  <si>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</si>
  <si>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</si>
  <si>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</si>
  <si>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</si>
  <si>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</si>
  <si>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</si>
  <si>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</si>
  <si>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</si>
  <si>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</si>
  <si>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</si>
  <si>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</si>
  <si>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</si>
  <si>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</si>
  <si>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</si>
  <si>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</si>
  <si>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</si>
  <si>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</si>
  <si>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</si>
  <si>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</si>
  <si>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</si>
  <si>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</si>
  <si>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</si>
  <si>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</si>
  <si>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</si>
  <si>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</si>
  <si>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</si>
  <si>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</si>
  <si>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</si>
  <si>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</si>
  <si>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</si>
  <si>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</si>
  <si>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</si>
  <si>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</si>
  <si>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</si>
  <si>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</si>
  <si>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</si>
  <si>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</si>
  <si>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</si>
  <si>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</si>
  <si>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</si>
  <si>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</si>
  <si>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</si>
  <si>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</si>
  <si>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</si>
  <si>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</si>
  <si>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</si>
  <si>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</si>
  <si>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</si>
  <si>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</si>
  <si>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</si>
  <si>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</si>
  <si>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</si>
  <si>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</si>
  <si>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</si>
  <si>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</si>
  <si>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</si>
  <si>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</si>
  <si>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</si>
  <si>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</si>
  <si>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</si>
  <si>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</si>
  <si>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</si>
  <si>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</si>
  <si>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</si>
  <si>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</si>
  <si>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</si>
  <si>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</si>
  <si>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</si>
  <si>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</si>
  <si>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</si>
  <si>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</si>
  <si>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</si>
  <si>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</si>
  <si>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</si>
  <si>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</si>
  <si>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</si>
  <si>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</si>
  <si>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</si>
  <si>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</si>
  <si>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</si>
  <si>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</si>
  <si>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</si>
  <si>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</si>
  <si>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</si>
  <si>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</si>
  <si>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</si>
  <si>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</si>
  <si>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</si>
  <si>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</si>
  <si>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</si>
  <si>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</si>
  <si>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</si>
  <si>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</si>
  <si>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</si>
  <si>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</si>
  <si>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</si>
  <si>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</si>
  <si>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</si>
  <si>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</si>
  <si>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</si>
  <si>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</si>
  <si>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</si>
  <si>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</si>
  <si>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</si>
  <si>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</si>
  <si>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</si>
  <si>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</si>
  <si>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</si>
  <si>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</si>
  <si>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</si>
  <si>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</si>
  <si>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</si>
  <si>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</si>
  <si>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</si>
  <si>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</si>
  <si>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</si>
  <si>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</si>
  <si>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</si>
  <si>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</si>
  <si>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</si>
  <si>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</si>
  <si>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</si>
  <si>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</si>
  <si>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</si>
  <si>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</si>
  <si>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</si>
  <si>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</si>
  <si>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</si>
  <si>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</si>
  <si>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</si>
  <si>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</si>
  <si>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</si>
  <si>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</si>
  <si>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</si>
  <si>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</si>
  <si>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</si>
  <si>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</si>
  <si>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</si>
  <si>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</si>
  <si>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</si>
  <si>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</si>
  <si>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</si>
  <si>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</si>
  <si>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</si>
  <si>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</si>
  <si>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</si>
  <si>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</si>
  <si>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</si>
  <si>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</si>
  <si>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</si>
  <si>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</si>
  <si>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</si>
  <si>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</si>
  <si>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</si>
  <si>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</si>
  <si>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</si>
  <si>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</si>
  <si>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</si>
  <si>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</si>
  <si>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</si>
  <si>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</si>
  <si>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</si>
  <si>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</si>
  <si>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</si>
  <si>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</si>
  <si>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</si>
  <si>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</si>
  <si>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</si>
  <si>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</si>
  <si>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</si>
  <si>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</si>
  <si>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</si>
  <si>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</si>
  <si>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</si>
  <si>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</si>
  <si>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</si>
  <si>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</si>
  <si>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</si>
  <si>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</si>
  <si>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</si>
  <si>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</si>
  <si>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</si>
  <si>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</si>
  <si>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</si>
  <si>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</si>
  <si>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</si>
  <si>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</si>
  <si>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</si>
  <si>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</si>
  <si>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</si>
  <si>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</si>
  <si>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</si>
  <si>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</si>
  <si>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</si>
  <si>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</si>
  <si>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</si>
  <si>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</si>
  <si>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</si>
  <si>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</si>
  <si>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</si>
  <si>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</si>
  <si>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</si>
  <si>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</si>
  <si>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</si>
  <si>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</si>
  <si>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</si>
  <si>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</si>
  <si>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</si>
  <si>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</si>
  <si>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</si>
  <si>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</si>
  <si>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</si>
  <si>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</si>
  <si>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</si>
  <si>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</si>
  <si>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</si>
  <si>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</si>
  <si>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</si>
  <si>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</si>
  <si>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</si>
  <si>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</si>
  <si>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</si>
  <si>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</si>
  <si>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</si>
  <si>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</si>
  <si>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</si>
  <si>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</si>
  <si>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</si>
  <si>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</si>
  <si>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</si>
  <si>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</si>
  <si>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</si>
  <si>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</si>
  <si>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</si>
  <si>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</si>
  <si>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</si>
  <si>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</si>
  <si>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</si>
  <si>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</si>
  <si>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</si>
  <si>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</si>
  <si>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</si>
  <si>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</si>
  <si>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</si>
  <si>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</si>
  <si>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</si>
  <si>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</si>
  <si>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</si>
  <si>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</si>
  <si>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</si>
  <si>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</si>
  <si>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</si>
  <si>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</si>
  <si>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</si>
  <si>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</si>
  <si>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</si>
  <si>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</si>
  <si>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</si>
  <si>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</si>
  <si>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</si>
  <si>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</si>
  <si>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</si>
  <si>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</si>
  <si>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</si>
  <si>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</si>
  <si>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</si>
  <si>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</si>
  <si>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</si>
  <si>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</si>
  <si>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</si>
  <si>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</si>
  <si>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</si>
  <si>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</si>
  <si>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</si>
  <si>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</si>
  <si>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</si>
  <si>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</si>
  <si>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</si>
  <si>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</si>
  <si>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</si>
  <si>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</si>
  <si>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</si>
  <si>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</si>
  <si>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</si>
  <si>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</si>
  <si>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</si>
  <si>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</si>
  <si>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</si>
  <si>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</si>
  <si>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</si>
  <si>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</si>
  <si>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</si>
  <si>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</si>
  <si>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</si>
  <si>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</si>
  <si>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</si>
  <si>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</si>
  <si>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</si>
  <si>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</si>
  <si>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</si>
  <si>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</si>
  <si>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</si>
  <si>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</si>
  <si>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</si>
  <si>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</si>
  <si>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</si>
  <si>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</si>
  <si>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</si>
  <si>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</si>
  <si>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</si>
  <si>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</si>
  <si>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</si>
  <si>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</si>
  <si>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</si>
  <si>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</si>
  <si>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</si>
  <si>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</si>
  <si>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</si>
  <si>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</si>
  <si>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</si>
  <si>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</si>
  <si>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</si>
  <si>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</si>
  <si>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</si>
  <si>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</si>
  <si>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</si>
  <si>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</si>
  <si>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</si>
  <si>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</si>
  <si>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</si>
  <si>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</si>
  <si>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</si>
  <si>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</si>
  <si>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</si>
  <si>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</si>
  <si>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</si>
  <si>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</si>
  <si>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</si>
  <si>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</si>
  <si>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</si>
  <si>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</si>
  <si>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</si>
  <si>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</si>
  <si>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</si>
  <si>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</si>
  <si>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</si>
  <si>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</si>
  <si>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</si>
  <si>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</si>
  <si>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</si>
  <si>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</si>
  <si>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</si>
  <si>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</si>
  <si>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</si>
  <si>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</si>
  <si>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</si>
  <si>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</si>
  <si>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</si>
  <si>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</si>
  <si>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</si>
  <si>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</si>
  <si>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</si>
  <si>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</si>
  <si>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</si>
  <si>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</si>
  <si>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</si>
  <si>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</si>
  <si>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</si>
  <si>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</si>
  <si>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</si>
  <si>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</si>
  <si>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</si>
  <si>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</si>
  <si>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</si>
  <si>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</si>
  <si>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</si>
  <si>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</si>
  <si>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</si>
  <si>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</si>
  <si>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</si>
  <si>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</si>
  <si>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</si>
  <si>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</si>
  <si>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</si>
  <si>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</si>
  <si>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</si>
  <si>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</si>
  <si>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</si>
  <si>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</si>
  <si>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</si>
  <si>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</si>
  <si>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</si>
  <si>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</si>
  <si>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</si>
  <si>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</si>
  <si>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</si>
  <si>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</si>
  <si>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</si>
  <si>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</si>
  <si>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</si>
  <si>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</si>
  <si>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</si>
  <si>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</si>
  <si>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</si>
  <si>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</si>
  <si>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</si>
  <si>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</si>
  <si>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</si>
  <si>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</si>
  <si>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</si>
  <si>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</si>
  <si>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</si>
  <si>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</si>
  <si>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</si>
  <si>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</si>
  <si>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</si>
  <si>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</si>
  <si>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</si>
  <si>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</si>
  <si>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</si>
  <si>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</si>
  <si>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</si>
  <si>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</si>
  <si>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</si>
  <si>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</si>
  <si>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</si>
  <si>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</si>
  <si>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</si>
  <si>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</si>
  <si>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</si>
  <si>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</si>
  <si>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</si>
  <si>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</si>
  <si>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</si>
  <si>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</si>
  <si>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</si>
  <si>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</si>
  <si>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</si>
  <si>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</si>
  <si>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</si>
  <si>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</si>
  <si>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</si>
  <si>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</si>
  <si>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</si>
  <si>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</si>
  <si>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</si>
  <si>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</si>
  <si>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</si>
  <si>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</si>
  <si>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</si>
  <si>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</si>
  <si>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</si>
  <si>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</si>
  <si>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</si>
  <si>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</si>
  <si>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</si>
  <si>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</si>
  <si>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</si>
  <si>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</si>
  <si>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</si>
  <si>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</si>
  <si>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</si>
  <si>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</si>
  <si>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</si>
  <si>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</si>
  <si>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</si>
  <si>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</si>
  <si>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</si>
  <si>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</si>
  <si>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</si>
  <si>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</si>
  <si>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</si>
  <si>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</si>
  <si>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</si>
  <si>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</si>
  <si>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</si>
  <si>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</si>
  <si>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</si>
  <si>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</si>
  <si>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</si>
  <si>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</si>
  <si>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</si>
  <si>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</si>
  <si>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</si>
  <si>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</si>
  <si>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</si>
  <si>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</si>
  <si>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</si>
  <si>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</si>
  <si>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</si>
  <si>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</si>
  <si>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</si>
  <si>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</si>
  <si>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</si>
  <si>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</si>
  <si>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</si>
  <si>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</si>
  <si>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</si>
  <si>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</si>
  <si>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</si>
  <si>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</si>
  <si>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</si>
  <si>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</si>
  <si>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</si>
  <si>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</si>
  <si>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</si>
  <si>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</si>
  <si>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</si>
  <si>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</si>
  <si>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</si>
  <si>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</si>
  <si>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</si>
  <si>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</si>
  <si>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</si>
  <si>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</si>
  <si>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</si>
  <si>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</si>
  <si>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</si>
  <si>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</si>
  <si>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</si>
  <si>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</si>
  <si>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</si>
  <si>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</si>
  <si>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</si>
  <si>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</si>
  <si>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</si>
  <si>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</si>
  <si>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</si>
  <si>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</si>
  <si>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</si>
  <si>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</si>
  <si>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</si>
  <si>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</si>
  <si>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</si>
  <si>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</si>
  <si>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</si>
  <si>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</si>
  <si>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</si>
  <si>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</si>
  <si>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</si>
  <si>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</si>
  <si>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</si>
  <si>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</si>
  <si>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</si>
  <si>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</si>
  <si>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</si>
  <si>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</si>
  <si>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</si>
  <si>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</si>
  <si>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</si>
  <si>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</si>
  <si>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</si>
  <si>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</si>
  <si>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</si>
  <si>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</si>
  <si>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</si>
  <si>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</si>
  <si>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</si>
  <si>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</si>
  <si>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</si>
  <si>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</si>
  <si>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</si>
  <si>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</si>
  <si>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</si>
  <si>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</si>
  <si>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</si>
  <si>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</si>
  <si>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</si>
  <si>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</si>
  <si>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</si>
  <si>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</si>
  <si>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</si>
  <si>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</si>
  <si>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</si>
  <si>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</si>
  <si>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</si>
  <si>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</si>
  <si>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</si>
  <si>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</si>
  <si>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</si>
  <si>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</si>
  <si>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</si>
  <si>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</si>
  <si>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</si>
  <si>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</si>
  <si>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</si>
  <si>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</si>
  <si>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</si>
  <si>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</si>
  <si>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</si>
  <si>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</si>
  <si>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</si>
  <si>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</si>
  <si>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</si>
  <si>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</si>
  <si>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</si>
  <si>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</si>
  <si>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</si>
  <si>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</si>
  <si>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</si>
  <si>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</si>
  <si>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</si>
  <si>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</si>
  <si>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</si>
  <si>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</si>
  <si>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</si>
  <si>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</si>
  <si>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</si>
  <si>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</si>
  <si>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</si>
  <si>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</si>
  <si>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</si>
  <si>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</si>
  <si>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</si>
  <si>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</si>
  <si>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</si>
  <si>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</si>
  <si>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</si>
  <si>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</si>
  <si>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</si>
  <si>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</si>
  <si>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</si>
  <si>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</si>
  <si>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</si>
  <si>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</si>
  <si>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</si>
  <si>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</si>
  <si>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</si>
  <si>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</si>
  <si>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</si>
  <si>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</si>
  <si>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</si>
  <si>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</si>
  <si>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</si>
  <si>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</si>
  <si>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</si>
  <si>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</si>
  <si>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</si>
  <si>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</si>
  <si>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</si>
  <si>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</si>
  <si>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</si>
  <si>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</si>
  <si>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</si>
  <si>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</si>
  <si>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</si>
  <si>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</si>
  <si>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</si>
  <si>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</si>
  <si>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</si>
  <si>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</si>
  <si>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</si>
  <si>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</si>
  <si>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</si>
  <si>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</si>
  <si>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</si>
  <si>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</si>
  <si>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</si>
  <si>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</si>
  <si>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</si>
  <si>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</si>
  <si>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</si>
  <si>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</si>
  <si>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</si>
  <si>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</si>
  <si>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</si>
  <si>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</si>
  <si>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</si>
  <si>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</si>
  <si>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</si>
  <si>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</si>
  <si>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</si>
  <si>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</si>
  <si>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</si>
  <si>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</si>
  <si>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</si>
  <si>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</si>
  <si>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</si>
  <si>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</si>
  <si>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</si>
  <si>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</si>
  <si>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</si>
  <si>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</si>
  <si>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</si>
  <si>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</si>
  <si>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</si>
  <si>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</si>
  <si>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</si>
  <si>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</si>
  <si>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</si>
  <si>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</si>
  <si>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</si>
  <si>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</si>
  <si>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</si>
  <si>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</si>
  <si>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</si>
  <si>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</si>
  <si>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</si>
  <si>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</si>
  <si>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</si>
  <si>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</si>
  <si>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</si>
  <si>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</si>
  <si>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</si>
  <si>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</si>
  <si>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</si>
  <si>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</si>
  <si>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</si>
  <si>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</si>
  <si>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</si>
  <si>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</si>
  <si>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</si>
  <si>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</si>
  <si>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</si>
  <si>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</si>
  <si>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</si>
  <si>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</si>
  <si>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</si>
  <si>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</si>
  <si>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</si>
  <si>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</si>
  <si>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</si>
  <si>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</si>
  <si>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</si>
  <si>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</si>
  <si>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</si>
  <si>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</si>
  <si>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</si>
  <si>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</si>
  <si>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</si>
  <si>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</si>
  <si>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</si>
  <si>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</si>
  <si>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</si>
  <si>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</si>
  <si>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</si>
  <si>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</si>
  <si>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</si>
  <si>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</si>
  <si>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</si>
  <si>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</si>
  <si>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</si>
  <si>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</si>
  <si>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</si>
  <si>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</si>
  <si>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</si>
  <si>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</si>
  <si>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</si>
  <si>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</si>
  <si>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</si>
  <si>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</si>
  <si>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</si>
  <si>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</si>
  <si>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</si>
  <si>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</si>
  <si>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</si>
  <si>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</si>
  <si>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</si>
  <si>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</si>
  <si>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</si>
  <si>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</si>
  <si>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</si>
  <si>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</si>
  <si>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</si>
  <si>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</si>
  <si>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</si>
  <si>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</si>
  <si>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</si>
  <si>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</si>
  <si>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</si>
  <si>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</si>
  <si>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</si>
  <si>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</si>
  <si>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</si>
  <si>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</si>
  <si>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</si>
  <si>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</si>
  <si>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</si>
  <si>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</si>
  <si>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</si>
  <si>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</si>
  <si>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</si>
  <si>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</si>
  <si>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</si>
  <si>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</si>
  <si>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</si>
  <si>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</si>
  <si>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</si>
  <si>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</si>
  <si>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</si>
  <si>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</si>
  <si>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</si>
  <si>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</si>
  <si>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</si>
  <si>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</si>
  <si>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</si>
  <si>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</si>
  <si>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</si>
  <si>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</si>
  <si>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</si>
  <si>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</si>
  <si>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</si>
  <si>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</si>
  <si>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</si>
  <si>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</si>
  <si>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</si>
  <si>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</si>
  <si>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</si>
  <si>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</si>
  <si>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</si>
  <si>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</si>
  <si>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</si>
  <si>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</si>
  <si>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</si>
  <si>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</si>
  <si>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</si>
  <si>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</si>
  <si>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</si>
  <si>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</si>
  <si>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</si>
  <si>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</si>
  <si>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</si>
  <si>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</si>
  <si>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</si>
  <si>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</si>
  <si>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</si>
  <si>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</si>
  <si>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</si>
  <si>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</si>
  <si>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</si>
  <si>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</si>
  <si>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</si>
  <si>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</si>
  <si>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</si>
  <si>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</si>
  <si>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</si>
  <si>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</si>
  <si>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</si>
  <si>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</si>
  <si>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</si>
  <si>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</si>
  <si>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</si>
  <si>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</si>
  <si>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</si>
  <si>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</si>
  <si>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</si>
  <si>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</si>
  <si>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</si>
  <si>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</si>
  <si>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</si>
  <si>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</si>
  <si>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</si>
  <si>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</si>
  <si>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</si>
  <si>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</si>
  <si>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</si>
  <si>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</si>
  <si>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</si>
  <si>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</si>
  <si>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</si>
  <si>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</si>
  <si>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</si>
  <si>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</si>
  <si>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</si>
  <si>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</si>
  <si>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</si>
  <si>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</si>
  <si>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</si>
  <si>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</si>
  <si>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</si>
  <si>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</si>
  <si>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</si>
  <si>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</si>
  <si>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</si>
  <si>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</si>
  <si>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</si>
  <si>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</si>
  <si>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</si>
  <si>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</si>
  <si>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</si>
  <si>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</si>
  <si>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</si>
  <si>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</si>
  <si>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</si>
  <si>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</si>
  <si>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</si>
  <si>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</si>
  <si>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</si>
  <si>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</si>
  <si>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</si>
  <si>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</si>
  <si>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</si>
  <si>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</si>
  <si>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</si>
  <si>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</si>
  <si>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</si>
  <si>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</si>
  <si>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</si>
  <si>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</si>
  <si>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</si>
  <si>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</si>
  <si>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</si>
  <si>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</si>
  <si>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</si>
  <si>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</si>
  <si>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</si>
  <si>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</si>
  <si>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</si>
  <si>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</si>
  <si>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</si>
  <si>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</si>
  <si>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</si>
  <si>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</si>
  <si>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</si>
  <si>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</si>
  <si>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</si>
  <si>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</si>
  <si>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</si>
  <si>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</si>
  <si>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</si>
  <si>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</si>
  <si>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</si>
  <si>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</si>
  <si>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</si>
  <si>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</si>
  <si>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</si>
  <si>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</si>
  <si>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</si>
  <si>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</si>
  <si>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</si>
  <si>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</si>
  <si>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</si>
  <si>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</si>
  <si>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</si>
  <si>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</si>
  <si>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</si>
  <si>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</si>
  <si>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</si>
  <si>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</si>
  <si>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</si>
  <si>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</si>
  <si>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</si>
  <si>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</si>
  <si>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</si>
  <si>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</si>
  <si>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</si>
  <si>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</si>
  <si>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</si>
  <si>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</si>
  <si>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</si>
  <si>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</si>
  <si>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</si>
  <si>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</si>
  <si>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</si>
  <si>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</si>
  <si>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</si>
  <si>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</si>
  <si>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</si>
  <si>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</si>
  <si>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</si>
  <si>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</si>
  <si>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</si>
  <si>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</si>
  <si>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</si>
  <si>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</si>
  <si>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</si>
  <si>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</si>
  <si>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</si>
  <si>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</si>
  <si>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</si>
  <si>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</si>
  <si>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</si>
  <si>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</si>
  <si>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</si>
  <si>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</si>
  <si>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</si>
  <si>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</si>
  <si>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</si>
  <si>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</si>
  <si>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</si>
  <si>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</si>
  <si>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</si>
  <si>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</si>
  <si>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</si>
  <si>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</si>
  <si>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</si>
  <si>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</si>
  <si>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</si>
  <si>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</si>
  <si>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</si>
  <si>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</si>
  <si>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</si>
  <si>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</si>
  <si>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</si>
  <si>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</si>
  <si>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</si>
  <si>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</si>
  <si>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</si>
  <si>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</si>
  <si>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</si>
  <si>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</si>
  <si>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</si>
  <si>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</si>
  <si>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</si>
  <si>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</si>
  <si>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</si>
  <si>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</si>
  <si>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</si>
  <si>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</si>
  <si>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</si>
  <si>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</si>
  <si>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</si>
  <si>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</si>
  <si>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</si>
  <si>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</si>
  <si>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</si>
  <si>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</si>
  <si>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</si>
  <si>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</si>
  <si>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</si>
  <si>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</si>
  <si>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</si>
  <si>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</si>
  <si>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</si>
  <si>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</si>
  <si>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</si>
  <si>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</si>
  <si>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</si>
  <si>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</si>
  <si>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</si>
  <si>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</si>
  <si>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</si>
  <si>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</si>
  <si>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</si>
  <si>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</si>
  <si>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</si>
  <si>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</si>
  <si>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</si>
  <si>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</si>
  <si>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</si>
  <si>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</si>
  <si>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</si>
  <si>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</si>
  <si>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</si>
  <si>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</si>
  <si>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</si>
  <si>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</si>
  <si>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</si>
  <si>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</si>
  <si>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</si>
  <si>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</si>
  <si>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</si>
  <si>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</si>
  <si>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</si>
  <si>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</si>
  <si>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</si>
  <si>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</si>
  <si>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</si>
  <si>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</si>
  <si>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</si>
  <si>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</si>
  <si>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</si>
  <si>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</si>
  <si>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</si>
  <si>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</si>
  <si>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</si>
  <si>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</si>
  <si>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</si>
  <si>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</si>
  <si>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</si>
  <si>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</si>
  <si>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</si>
  <si>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</si>
  <si>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</si>
  <si>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</si>
  <si>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</si>
  <si>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</si>
  <si>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</si>
  <si>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</si>
  <si>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</si>
  <si>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</si>
  <si>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</si>
  <si>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</si>
  <si>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</si>
  <si>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</si>
  <si>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</si>
  <si>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</si>
  <si>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</si>
  <si>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</si>
  <si>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</si>
  <si>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</si>
  <si>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</si>
  <si>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</si>
  <si>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</si>
  <si>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</si>
  <si>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</si>
  <si>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</si>
  <si>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</si>
  <si>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</si>
  <si>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</si>
  <si>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</si>
  <si>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</si>
  <si>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</si>
  <si>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</si>
  <si>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</si>
  <si>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</si>
  <si>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</si>
  <si>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</si>
  <si>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</si>
  <si>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</si>
  <si>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</si>
  <si>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</si>
  <si>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</si>
  <si>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</si>
  <si>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</si>
  <si>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</si>
  <si>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</si>
  <si>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</si>
  <si>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</si>
  <si>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</si>
  <si>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</si>
  <si>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</si>
  <si>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</si>
  <si>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</si>
  <si>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</si>
  <si>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</si>
  <si>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</si>
  <si>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</si>
  <si>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</si>
  <si>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</si>
  <si>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</si>
  <si>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</si>
  <si>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</si>
  <si>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</si>
  <si>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</si>
  <si>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</si>
  <si>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</si>
  <si>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</si>
  <si>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</si>
  <si>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</si>
  <si>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</si>
  <si>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</si>
  <si>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</si>
  <si>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</si>
  <si>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</si>
  <si>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</si>
  <si>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</si>
  <si>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</si>
  <si>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</si>
  <si>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</si>
  <si>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</si>
  <si>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</si>
  <si>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</si>
  <si>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</si>
  <si>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</si>
  <si>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</si>
  <si>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</si>
  <si>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</si>
  <si>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</si>
  <si>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</si>
  <si>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</si>
  <si>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</si>
  <si>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</si>
  <si>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</si>
  <si>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</si>
  <si>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</si>
  <si>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</si>
  <si>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</si>
  <si>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</si>
  <si>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</si>
  <si>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</si>
  <si>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</si>
  <si>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</si>
  <si>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</si>
  <si>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</si>
  <si>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</si>
  <si>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</si>
  <si>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</si>
  <si>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</si>
  <si>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</si>
  <si>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</si>
  <si>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</si>
  <si>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</si>
  <si>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</si>
  <si>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</si>
  <si>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</si>
  <si>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</si>
  <si>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</si>
  <si>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</si>
  <si>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</si>
  <si>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</si>
  <si>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</si>
  <si>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</si>
  <si>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</si>
  <si>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</si>
  <si>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</si>
  <si>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</si>
  <si>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</si>
  <si>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</si>
  <si>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</si>
  <si>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</si>
  <si>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</si>
  <si>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</si>
  <si>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</si>
  <si>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</si>
  <si>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</si>
  <si>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</si>
  <si>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</si>
  <si>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</si>
  <si>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</si>
  <si>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</si>
  <si>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</si>
  <si>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</si>
  <si>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</si>
  <si>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</si>
  <si>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</si>
  <si>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</si>
  <si>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</si>
  <si>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</si>
  <si>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</si>
  <si>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</si>
  <si>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</si>
  <si>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</si>
  <si>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</si>
  <si>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</si>
  <si>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</si>
  <si>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</si>
  <si>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</si>
  <si>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</si>
  <si>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</si>
  <si>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</si>
  <si>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</si>
  <si>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</si>
  <si>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</si>
  <si>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</si>
  <si>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</si>
  <si>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</si>
  <si>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</si>
  <si>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</si>
  <si>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</si>
  <si>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</si>
  <si>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</si>
  <si>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</si>
  <si>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</si>
  <si>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</si>
  <si>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</si>
  <si>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</si>
  <si>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</si>
  <si>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</si>
  <si>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</si>
  <si>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</si>
  <si>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</si>
  <si>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</si>
  <si>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</si>
  <si>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</si>
  <si>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</si>
  <si>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</si>
  <si>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</si>
  <si>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</si>
  <si>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</si>
  <si>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</si>
  <si>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</si>
  <si>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</si>
  <si>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</si>
  <si>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</si>
  <si>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</si>
  <si>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</si>
  <si>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</si>
  <si>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</si>
  <si>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</si>
  <si>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</si>
  <si>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</si>
  <si>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</si>
  <si>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</si>
  <si>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</si>
  <si>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</si>
  <si>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</si>
  <si>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</si>
  <si>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</si>
  <si>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</si>
  <si>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</si>
  <si>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</si>
  <si>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</si>
  <si>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</si>
  <si>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</si>
  <si>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</si>
  <si>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</si>
  <si>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</si>
  <si>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</si>
  <si>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</si>
  <si>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</si>
  <si>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</si>
  <si>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</si>
  <si>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</si>
  <si>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</si>
  <si>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</si>
  <si>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</si>
  <si>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</si>
  <si>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</si>
  <si>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</si>
  <si>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</si>
  <si>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</si>
  <si>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</si>
  <si>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</si>
  <si>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</si>
  <si>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</si>
  <si>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</si>
  <si>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</si>
  <si>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</si>
  <si>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</si>
  <si>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</si>
  <si>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</si>
  <si>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</si>
  <si>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</si>
  <si>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</si>
  <si>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</si>
  <si>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</si>
  <si>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</si>
  <si>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</si>
  <si>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</si>
  <si>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</si>
  <si>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</si>
  <si>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</si>
  <si>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</si>
  <si>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</si>
  <si>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</si>
  <si>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</si>
  <si>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</si>
  <si>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</si>
  <si>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</si>
  <si>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</si>
  <si>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</si>
  <si>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</si>
  <si>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</si>
  <si>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</si>
  <si>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</si>
  <si>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</si>
  <si>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</si>
  <si>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</si>
  <si>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</si>
  <si>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</si>
  <si>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</si>
  <si>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</si>
  <si>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</si>
  <si>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</si>
  <si>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</si>
  <si>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</si>
  <si>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</si>
  <si>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</si>
  <si>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</si>
  <si>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</si>
  <si>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</si>
  <si>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</si>
  <si>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</si>
  <si>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</si>
  <si>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</si>
  <si>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</si>
  <si>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</si>
  <si>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</si>
  <si>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</si>
  <si>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</si>
  <si>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</si>
  <si>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</si>
  <si>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</si>
  <si>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</si>
  <si>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</si>
  <si>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</si>
  <si>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</si>
  <si>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</si>
  <si>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</si>
  <si>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</si>
  <si>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</si>
  <si>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</si>
  <si>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</si>
  <si>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</si>
  <si>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</si>
  <si>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</si>
  <si>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</si>
  <si>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</si>
  <si>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</si>
  <si>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</si>
  <si>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</si>
  <si>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</si>
  <si>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</si>
  <si>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</si>
  <si>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</si>
  <si>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</si>
  <si>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</si>
  <si>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</si>
  <si>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</si>
  <si>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</si>
  <si>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</si>
  <si>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</si>
  <si>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</si>
  <si>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</si>
  <si>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</si>
  <si>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</si>
  <si>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</si>
  <si>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</si>
  <si>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</si>
  <si>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</si>
  <si>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</si>
  <si>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</si>
  <si>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</si>
  <si>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</si>
  <si>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</si>
  <si>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</si>
  <si>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</si>
  <si>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</si>
  <si>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</si>
  <si>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</si>
  <si>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</si>
  <si>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</si>
  <si>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</si>
  <si>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</si>
  <si>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</si>
  <si>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</si>
  <si>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</si>
  <si>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</si>
  <si>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</si>
  <si>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</si>
  <si>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</si>
  <si>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</si>
  <si>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</si>
  <si>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</si>
  <si>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</si>
  <si>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</si>
  <si>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</si>
  <si>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</si>
  <si>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</si>
  <si>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</si>
  <si>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</si>
  <si>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</si>
  <si>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</si>
  <si>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</si>
  <si>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</si>
  <si>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</si>
  <si>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</si>
  <si>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</si>
  <si>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</si>
  <si>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</si>
  <si>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</si>
  <si>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</si>
  <si>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</si>
  <si>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</si>
  <si>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</si>
  <si>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</si>
  <si>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</si>
  <si>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</si>
  <si>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</si>
  <si>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</si>
  <si>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</si>
  <si>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</si>
  <si>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</si>
  <si>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</si>
  <si>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</si>
  <si>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</si>
  <si>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</si>
  <si>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</si>
  <si>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</si>
  <si>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</si>
  <si>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</si>
  <si>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</si>
  <si>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</si>
  <si>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</si>
  <si>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</si>
  <si>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</si>
  <si>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</si>
  <si>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</si>
  <si>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</si>
  <si>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</si>
  <si>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</si>
  <si>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</si>
  <si>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</si>
  <si>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</si>
  <si>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</si>
  <si>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</si>
  <si>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</si>
  <si>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</si>
  <si>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</si>
  <si>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</si>
  <si>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</si>
  <si>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</si>
  <si>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</si>
  <si>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</si>
  <si>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</si>
  <si>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</si>
  <si>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</si>
  <si>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</si>
  <si>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</si>
  <si>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</si>
  <si>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</si>
  <si>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</si>
  <si>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</si>
  <si>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</si>
  <si>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</si>
  <si>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</si>
  <si>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</si>
  <si>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</si>
  <si>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</si>
  <si>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</si>
  <si>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</si>
  <si>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</si>
  <si>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</si>
  <si>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</si>
  <si>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</si>
  <si>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</si>
  <si>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</si>
  <si>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</si>
  <si>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</si>
  <si>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</si>
  <si>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</si>
  <si>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</si>
  <si>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</si>
  <si>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</si>
  <si>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</si>
  <si>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</si>
  <si>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</si>
  <si>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</si>
  <si>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</si>
  <si>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</si>
  <si>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</si>
  <si>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</si>
  <si>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</si>
  <si>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</si>
  <si>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</si>
  <si>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</si>
  <si>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</si>
  <si>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</si>
  <si>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</si>
  <si>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</si>
  <si>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</si>
  <si>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</si>
  <si>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</si>
  <si>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</si>
  <si>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</si>
  <si>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</si>
  <si>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</si>
  <si>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</si>
  <si>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</si>
  <si>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</si>
  <si>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</si>
  <si>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</si>
  <si>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</si>
  <si>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</si>
  <si>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</si>
  <si>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</si>
  <si>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</si>
  <si>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</si>
  <si>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</si>
  <si>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</si>
  <si>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</si>
  <si>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</si>
  <si>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</si>
  <si>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</si>
  <si>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</si>
  <si>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</si>
  <si>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</si>
  <si>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</si>
  <si>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</si>
  <si>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</si>
  <si>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</si>
  <si>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</si>
  <si>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</si>
  <si>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</si>
  <si>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</si>
  <si>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</si>
  <si>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</si>
  <si>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</si>
  <si>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</si>
  <si>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</si>
  <si>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</si>
  <si>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</si>
  <si>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</si>
  <si>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</si>
  <si>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</si>
  <si>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</si>
  <si>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</si>
  <si>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</si>
  <si>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</si>
  <si>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</si>
  <si>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</si>
  <si>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</si>
  <si>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</si>
  <si>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</si>
  <si>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</si>
  <si>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</si>
  <si>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</si>
  <si>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</si>
  <si>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</si>
  <si>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</si>
  <si>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</si>
  <si>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</si>
  <si>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</si>
  <si>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</si>
  <si>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</si>
  <si>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</si>
  <si>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</si>
  <si>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</si>
  <si>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</si>
  <si>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</si>
  <si>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</si>
  <si>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</si>
  <si>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</si>
  <si>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</si>
  <si>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</si>
  <si>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</si>
  <si>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</si>
  <si>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</si>
  <si>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</si>
  <si>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</si>
  <si>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</si>
  <si>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</si>
  <si>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</si>
  <si>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</si>
  <si>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</si>
  <si>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</si>
  <si>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</si>
  <si>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</si>
  <si>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</si>
  <si>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</si>
  <si>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</si>
  <si>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</si>
  <si>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</si>
  <si>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</si>
  <si>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</si>
  <si>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</si>
  <si>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</si>
  <si>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</si>
  <si>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</si>
  <si>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</si>
  <si>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</si>
  <si>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</si>
  <si>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</si>
  <si>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</si>
  <si>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</si>
  <si>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</si>
  <si>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</si>
  <si>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</si>
  <si>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</si>
  <si>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</si>
  <si>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</si>
  <si>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</si>
  <si>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</si>
  <si>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</si>
  <si>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</si>
  <si>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</si>
  <si>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</si>
  <si>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</si>
  <si>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</si>
  <si>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</si>
  <si>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</si>
  <si>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</si>
  <si>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</si>
  <si>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</si>
  <si>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</si>
  <si>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</si>
  <si>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</si>
  <si>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</si>
  <si>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</si>
  <si>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</si>
  <si>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</si>
  <si>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</si>
  <si>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</si>
  <si>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</si>
  <si>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</si>
  <si>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</si>
  <si>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</si>
  <si>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</si>
  <si>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</si>
  <si>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</si>
  <si>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</si>
  <si>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</si>
  <si>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</si>
  <si>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</si>
  <si>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</si>
  <si>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</si>
  <si>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</si>
  <si>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</si>
  <si>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</si>
  <si>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</si>
  <si>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</si>
  <si>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</si>
  <si>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</si>
  <si>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</si>
  <si>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</si>
  <si>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</si>
  <si>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</si>
  <si>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</si>
  <si>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</si>
  <si>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</si>
  <si>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</si>
  <si>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</si>
  <si>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</si>
  <si>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</si>
  <si>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</si>
  <si>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</si>
  <si>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</si>
  <si>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</si>
  <si>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</si>
  <si>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</si>
  <si>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</si>
  <si>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</si>
  <si>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</si>
  <si>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</si>
  <si>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</si>
  <si>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</si>
  <si>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</si>
  <si>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</si>
  <si>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</si>
  <si>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</si>
  <si>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</si>
  <si>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</si>
  <si>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</si>
  <si>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</si>
  <si>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</si>
  <si>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</si>
  <si>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</si>
  <si>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</si>
  <si>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</si>
  <si>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</si>
  <si>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</si>
  <si>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</si>
  <si>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</si>
  <si>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</si>
  <si>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</si>
  <si>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</si>
  <si>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</si>
  <si>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</si>
  <si>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</si>
  <si>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</si>
  <si>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</si>
  <si>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</si>
  <si>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</si>
  <si>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</si>
  <si>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</si>
  <si>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</si>
  <si>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</si>
  <si>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</si>
  <si>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</si>
  <si>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</si>
  <si>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</si>
  <si>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</si>
  <si>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</si>
  <si>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</si>
  <si>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</si>
  <si>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</si>
  <si>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</si>
  <si>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</si>
  <si>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</si>
  <si>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</si>
  <si>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</si>
  <si>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</si>
  <si>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</si>
  <si>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</si>
  <si>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</si>
  <si>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</si>
  <si>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</si>
  <si>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</si>
  <si>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</si>
  <si>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</si>
  <si>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</si>
  <si>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</si>
  <si>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</si>
  <si>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</si>
  <si>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</si>
  <si>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</si>
  <si>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</si>
  <si>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</si>
  <si>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</si>
  <si>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</si>
  <si>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</si>
  <si>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</si>
  <si>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</si>
  <si>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</si>
  <si>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</si>
  <si>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</si>
  <si>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</si>
  <si>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</si>
  <si>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</si>
  <si>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</si>
  <si>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</si>
  <si>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</si>
  <si>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</si>
  <si>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</si>
  <si>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</si>
  <si>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</si>
  <si>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</si>
  <si>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</si>
  <si>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</si>
  <si>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</si>
  <si>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</si>
  <si>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</si>
  <si>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</si>
  <si>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</si>
  <si>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</si>
  <si>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</si>
  <si>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</si>
  <si>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</si>
  <si>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</si>
  <si>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</si>
  <si>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</si>
  <si>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</si>
  <si>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</si>
  <si>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</si>
  <si>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</si>
  <si>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</si>
  <si>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</si>
  <si>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</si>
  <si>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</si>
  <si>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</si>
  <si>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</si>
  <si>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</si>
  <si>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</si>
  <si>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</si>
  <si>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</si>
  <si>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</si>
  <si>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</si>
  <si>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</si>
  <si>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</si>
  <si>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</si>
  <si>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</si>
  <si>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</si>
  <si>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</si>
  <si>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</si>
  <si>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</si>
  <si>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</si>
  <si>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</si>
  <si>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</si>
  <si>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</si>
  <si>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</si>
  <si>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</si>
  <si>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</si>
  <si>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</si>
  <si>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</si>
  <si>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</si>
  <si>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</si>
  <si>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</si>
  <si>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</si>
  <si>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</si>
  <si>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</si>
  <si>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</si>
  <si>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</si>
  <si>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</si>
  <si>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</si>
  <si>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</si>
  <si>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</si>
  <si>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</si>
  <si>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</si>
  <si>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</si>
  <si>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</si>
  <si>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</si>
  <si>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</si>
  <si>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</si>
  <si>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</si>
  <si>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</si>
  <si>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</si>
  <si>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</si>
  <si>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</si>
  <si>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</si>
  <si>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</si>
  <si>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</si>
  <si>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</si>
  <si>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</si>
  <si>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</si>
  <si>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</si>
  <si>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</si>
  <si>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</si>
  <si>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</si>
  <si>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</si>
  <si>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</si>
  <si>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</si>
  <si>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</si>
  <si>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</si>
  <si>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</si>
  <si>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</si>
  <si>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</si>
  <si>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</si>
  <si>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</si>
  <si>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</si>
  <si>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</si>
  <si>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</si>
  <si>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</si>
  <si>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</si>
  <si>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</si>
  <si>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</si>
  <si>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</si>
  <si>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</si>
  <si>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</si>
  <si>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</si>
  <si>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</si>
  <si>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</si>
  <si>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</si>
  <si>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</si>
  <si>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</si>
  <si>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</si>
  <si>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</si>
  <si>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</si>
  <si>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</si>
  <si>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</si>
  <si>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</si>
  <si>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</si>
  <si>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</si>
  <si>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</si>
  <si>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</si>
  <si>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</si>
  <si>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</si>
  <si>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</si>
  <si>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</si>
  <si>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</si>
  <si>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</si>
  <si>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</si>
  <si>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</si>
  <si>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</si>
  <si>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</si>
  <si>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</si>
  <si>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</si>
  <si>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</si>
  <si>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</si>
  <si>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</si>
  <si>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</si>
  <si>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</si>
  <si>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</si>
  <si>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</si>
  <si>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</si>
  <si>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</si>
  <si>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</si>
  <si>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</si>
  <si>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</si>
  <si>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</si>
  <si>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</si>
  <si>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</si>
  <si>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</si>
  <si>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</si>
  <si>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</si>
  <si>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</si>
  <si>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</si>
  <si>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</si>
  <si>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</si>
  <si>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</si>
  <si>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</si>
  <si>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</si>
  <si>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</si>
  <si>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</si>
  <si>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</si>
  <si>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</si>
  <si>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</si>
  <si>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</si>
  <si>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</si>
  <si>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</si>
  <si>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</si>
  <si>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</si>
  <si>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</si>
  <si>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</si>
  <si>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</si>
  <si>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</si>
  <si>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</si>
  <si>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</si>
  <si>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</si>
  <si>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</si>
  <si>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</si>
  <si>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</si>
  <si>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</si>
  <si>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</si>
  <si>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</si>
  <si>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</si>
  <si>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</si>
  <si>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</si>
  <si>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</si>
  <si>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</si>
  <si>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</si>
  <si>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</si>
  <si>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</si>
  <si>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</si>
  <si>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</si>
  <si>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</si>
  <si>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</si>
  <si>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</si>
  <si>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</si>
  <si>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</si>
  <si>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</si>
  <si>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</si>
  <si>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</si>
  <si>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</si>
  <si>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</si>
  <si>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</si>
  <si>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</si>
  <si>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</si>
  <si>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</si>
  <si>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</si>
  <si>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</si>
  <si>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</si>
  <si>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</si>
  <si>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</si>
  <si>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</si>
  <si>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</si>
  <si>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</si>
  <si>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</si>
  <si>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</si>
  <si>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</si>
  <si>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</si>
  <si>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</si>
  <si>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</si>
  <si>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</si>
  <si>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</si>
  <si>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</si>
  <si>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</si>
  <si>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</si>
  <si>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</si>
  <si>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</si>
  <si>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</si>
  <si>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</si>
  <si>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</si>
  <si>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</si>
  <si>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</si>
  <si>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</si>
  <si>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</si>
  <si>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</si>
  <si>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</si>
  <si>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</si>
  <si>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</si>
  <si>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</si>
  <si>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</si>
  <si>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</si>
  <si>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</si>
  <si>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</si>
  <si>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</si>
  <si>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</si>
  <si>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</si>
  <si>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</si>
  <si>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</si>
  <si>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</si>
  <si>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</si>
  <si>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</si>
  <si>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</si>
  <si>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</si>
  <si>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</si>
  <si>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</si>
  <si>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</si>
  <si>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</si>
  <si>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</si>
  <si>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</si>
  <si>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</si>
  <si>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</si>
  <si>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</si>
  <si>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</si>
  <si>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</si>
  <si>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</si>
  <si>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</si>
  <si>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</si>
  <si>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</si>
  <si>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</si>
  <si>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</si>
  <si>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</si>
  <si>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</si>
  <si>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</si>
  <si>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</si>
  <si>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</si>
  <si>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</si>
  <si>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</si>
  <si>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</si>
  <si>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</si>
  <si>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</si>
  <si>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</si>
  <si>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</si>
  <si>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</si>
  <si>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</si>
  <si>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</si>
  <si>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</si>
  <si>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</si>
  <si>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</si>
  <si>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</si>
  <si>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</si>
  <si>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</si>
  <si>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</si>
  <si>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</si>
  <si>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</si>
  <si>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</si>
  <si>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</si>
  <si>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</si>
  <si>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</si>
  <si>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</si>
  <si>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</si>
  <si>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</si>
  <si>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</si>
  <si>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</si>
  <si>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</si>
  <si>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</si>
  <si>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</si>
  <si>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</si>
  <si>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</si>
  <si>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</si>
  <si>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</si>
  <si>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</si>
  <si>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</si>
  <si>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</si>
  <si>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</si>
  <si>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</si>
  <si>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</si>
  <si>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</si>
  <si>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</si>
  <si>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</si>
  <si>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</si>
  <si>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</si>
  <si>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</si>
  <si>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</si>
  <si>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</si>
  <si>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</si>
  <si>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</si>
  <si>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</si>
  <si>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</si>
  <si>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</si>
  <si>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</si>
  <si>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</si>
  <si>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</si>
  <si>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</si>
  <si>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</si>
  <si>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</si>
  <si>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</si>
  <si>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</si>
  <si>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</si>
  <si>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</si>
  <si>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</si>
  <si>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</si>
  <si>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</si>
  <si>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</si>
  <si>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</si>
  <si>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</si>
  <si>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</si>
  <si>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</si>
  <si>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</si>
  <si>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</si>
  <si>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</si>
  <si>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</si>
  <si>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</si>
  <si>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</si>
  <si>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</si>
  <si>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</si>
  <si>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</si>
  <si>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</si>
  <si>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</si>
  <si>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</si>
  <si>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</si>
  <si>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</si>
  <si>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</si>
  <si>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</si>
  <si>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</si>
  <si>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</si>
  <si>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</si>
  <si>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</si>
  <si>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</si>
  <si>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</si>
  <si>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</si>
  <si>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</si>
  <si>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</si>
  <si>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</si>
  <si>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</si>
  <si>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</si>
  <si>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</si>
  <si>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</si>
  <si>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</si>
  <si>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</si>
  <si>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</si>
  <si>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</si>
  <si>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</si>
  <si>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</si>
  <si>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</si>
  <si>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</si>
  <si>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</si>
  <si>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</si>
  <si>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</si>
  <si>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</si>
  <si>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</si>
  <si>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</si>
  <si>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</si>
  <si>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</si>
  <si>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</si>
  <si>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</si>
  <si>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</si>
  <si>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</si>
  <si>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</si>
  <si>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</si>
  <si>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</si>
  <si>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</si>
  <si>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</si>
  <si>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</si>
  <si>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</si>
  <si>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</si>
  <si>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</si>
  <si>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</si>
  <si>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</si>
  <si>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</si>
  <si>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</si>
  <si>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</si>
  <si>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</si>
  <si>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</si>
  <si>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</si>
  <si>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</si>
  <si>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</si>
  <si>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</si>
  <si>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</si>
  <si>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</si>
  <si>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</si>
  <si>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</si>
  <si>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</si>
  <si>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</si>
  <si>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</si>
  <si>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</si>
  <si>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</si>
  <si>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</si>
  <si>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</si>
  <si>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</si>
  <si>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</si>
  <si>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</si>
  <si>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</si>
  <si>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</si>
  <si>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</si>
  <si>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</si>
  <si>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</si>
  <si>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</si>
  <si>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</si>
  <si>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</si>
  <si>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</si>
  <si>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</si>
  <si>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</si>
  <si>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</si>
  <si>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</si>
  <si>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</si>
  <si>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</si>
  <si>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</si>
  <si>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</si>
  <si>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</si>
  <si>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</si>
  <si>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</si>
  <si>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</si>
  <si>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</si>
  <si>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</si>
  <si>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</si>
  <si>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</si>
  <si>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</si>
  <si>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</si>
  <si>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</si>
  <si>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</si>
  <si>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</si>
  <si>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</si>
  <si>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</si>
  <si>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</si>
  <si>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</si>
  <si>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</si>
  <si>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</si>
  <si>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</si>
  <si>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</si>
  <si>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</si>
  <si>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</si>
  <si>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</si>
  <si>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</si>
  <si>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</si>
  <si>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</si>
  <si>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</si>
  <si>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</si>
  <si>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</si>
  <si>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</si>
  <si>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</si>
  <si>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</si>
  <si>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</si>
  <si>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</si>
  <si>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</si>
  <si>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</si>
  <si>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</si>
  <si>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</si>
  <si>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</si>
  <si>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</si>
  <si>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</si>
  <si>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</si>
  <si>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</si>
  <si>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</si>
  <si>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</si>
  <si>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</si>
  <si>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</si>
  <si>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</si>
  <si>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</si>
  <si>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</si>
  <si>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</si>
  <si>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</si>
  <si>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</si>
  <si>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</si>
  <si>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</si>
  <si>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</si>
  <si>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</si>
  <si>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</si>
  <si>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</si>
  <si>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</si>
  <si>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</si>
  <si>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</si>
  <si>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</si>
  <si>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</si>
  <si>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</si>
  <si>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</si>
  <si>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</si>
  <si>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</si>
  <si>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</si>
  <si>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</si>
  <si>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</si>
  <si>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</si>
  <si>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</si>
  <si>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</si>
  <si>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</si>
  <si>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</si>
  <si>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</si>
  <si>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</si>
  <si>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</si>
  <si>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</si>
  <si>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</si>
  <si>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</si>
  <si>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</si>
  <si>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</si>
  <si>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</si>
  <si>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</si>
  <si>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</si>
  <si>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</si>
  <si>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</si>
  <si>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</si>
  <si>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</si>
  <si>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</si>
  <si>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</si>
  <si>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</si>
  <si>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</si>
  <si>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</si>
  <si>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</si>
  <si>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</si>
  <si>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</si>
  <si>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</si>
  <si>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</si>
  <si>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</si>
  <si>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</si>
  <si>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</si>
  <si>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</si>
  <si>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</si>
  <si>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</si>
  <si>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</si>
  <si>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</si>
  <si>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</si>
  <si>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</si>
  <si>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</si>
  <si>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</si>
  <si>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</si>
  <si>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</si>
  <si>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</si>
  <si>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</si>
  <si>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</si>
  <si>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</si>
  <si>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</si>
  <si>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</si>
  <si>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</si>
  <si>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</si>
  <si>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</si>
  <si>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</si>
  <si>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</si>
  <si>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</si>
  <si>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</si>
  <si>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</si>
  <si>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</si>
  <si>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</si>
  <si>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</si>
  <si>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</si>
  <si>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</si>
  <si>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</si>
  <si>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</si>
  <si>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</si>
  <si>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</si>
  <si>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</si>
  <si>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</si>
  <si>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</si>
  <si>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</si>
  <si>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</si>
  <si>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</si>
  <si>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</si>
  <si>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</si>
  <si>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</si>
  <si>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</si>
  <si>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</si>
  <si>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</si>
  <si>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</si>
  <si>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</si>
  <si>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</si>
  <si>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</si>
  <si>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</si>
  <si>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</si>
  <si>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</si>
  <si>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</si>
  <si>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</si>
  <si>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</si>
  <si>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</si>
  <si>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</si>
  <si>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</si>
  <si>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</si>
  <si>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</si>
  <si>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</si>
  <si>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</si>
  <si>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</si>
  <si>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</si>
  <si>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</si>
  <si>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</si>
  <si>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</si>
  <si>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</si>
  <si>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</si>
  <si>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</si>
  <si>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</si>
  <si>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</si>
  <si>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</si>
  <si>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</si>
  <si>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</si>
  <si>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</si>
  <si>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</si>
  <si>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</si>
  <si>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</si>
  <si>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</si>
  <si>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</si>
  <si>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</si>
  <si>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</si>
  <si>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</si>
  <si>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</si>
  <si>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</si>
  <si>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</si>
  <si>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</si>
  <si>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</si>
  <si>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</si>
  <si>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</si>
  <si>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</si>
  <si>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</si>
  <si>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</si>
  <si>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</si>
  <si>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</si>
  <si>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</si>
  <si>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</si>
  <si>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</si>
  <si>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</si>
  <si>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</si>
  <si>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</si>
  <si>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</si>
  <si>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</si>
  <si>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</si>
  <si>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</si>
  <si>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</si>
  <si>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</si>
  <si>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</si>
  <si>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</si>
  <si>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</si>
  <si>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</si>
  <si>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</si>
  <si>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</si>
  <si>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</si>
  <si>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</si>
  <si>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</si>
  <si>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</si>
  <si>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</si>
  <si>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</si>
  <si>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</si>
  <si>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</si>
  <si>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</si>
  <si>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</si>
  <si>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</si>
  <si>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</si>
  <si>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</si>
  <si>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</si>
  <si>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</si>
  <si>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</si>
  <si>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</si>
  <si>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</si>
  <si>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</si>
  <si>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</si>
  <si>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</si>
  <si>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</si>
  <si>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</si>
  <si>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</si>
  <si>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</si>
  <si>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</si>
  <si>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</si>
  <si>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</si>
  <si>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</si>
  <si>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</si>
  <si>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</si>
  <si>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</si>
  <si>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</si>
  <si>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</si>
  <si>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</si>
  <si>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</si>
  <si>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</si>
  <si>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</si>
  <si>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</si>
  <si>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</si>
  <si>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</si>
  <si>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</si>
  <si>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</si>
  <si>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</si>
  <si>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</si>
  <si>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</si>
  <si>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</si>
  <si>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</si>
  <si>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</si>
  <si>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</si>
  <si>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</si>
  <si>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</si>
  <si>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</si>
  <si>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</si>
  <si>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</si>
  <si>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</si>
  <si>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</si>
  <si>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</si>
  <si>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</si>
  <si>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</si>
  <si>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</si>
  <si>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</si>
  <si>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</si>
  <si>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</si>
  <si>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</si>
  <si>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</si>
  <si>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</si>
  <si>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</si>
  <si>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</si>
  <si>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</si>
  <si>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</si>
  <si>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</si>
  <si>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</si>
  <si>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</si>
  <si>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</si>
  <si>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</si>
  <si>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</si>
  <si>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</si>
  <si>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</si>
  <si>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</si>
  <si>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</si>
  <si>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</si>
  <si>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</si>
  <si>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</si>
  <si>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</si>
  <si>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</si>
  <si>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</si>
  <si>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</si>
  <si>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</si>
  <si>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</si>
  <si>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</si>
  <si>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</si>
  <si>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</si>
  <si>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</si>
  <si>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</si>
  <si>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</si>
  <si>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</si>
  <si>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</si>
  <si>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</si>
  <si>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</si>
  <si>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</si>
  <si>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</si>
  <si>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</si>
  <si>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</si>
  <si>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</si>
  <si>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</si>
  <si>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</si>
  <si>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</si>
  <si>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</si>
  <si>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</si>
  <si>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</si>
  <si>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</si>
  <si>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</si>
  <si>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</si>
  <si>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</si>
  <si>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</si>
  <si>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</si>
  <si>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</si>
  <si>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</si>
  <si>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</si>
  <si>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</si>
  <si>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</si>
  <si>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</si>
  <si>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</si>
  <si>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</si>
  <si>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</si>
  <si>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</si>
  <si>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</si>
  <si>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</si>
  <si>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</si>
  <si>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</si>
  <si>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</si>
  <si>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</si>
  <si>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</si>
  <si>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</si>
  <si>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</si>
  <si>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</si>
  <si>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</si>
  <si>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</si>
  <si>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</si>
  <si>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</si>
  <si>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</si>
  <si>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</si>
  <si>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</si>
  <si>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</si>
  <si>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</si>
  <si>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</si>
  <si>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</si>
  <si>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</si>
  <si>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</si>
  <si>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</si>
  <si>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</si>
  <si>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</si>
  <si>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</si>
  <si>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</si>
  <si>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</si>
  <si>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</si>
  <si>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</si>
  <si>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</si>
  <si>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</si>
  <si>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</si>
  <si>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</si>
  <si>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</si>
  <si>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</si>
  <si>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</si>
  <si>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</si>
  <si>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</si>
  <si>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</si>
  <si>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</si>
  <si>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</si>
  <si>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</si>
  <si>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</si>
  <si>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</si>
  <si>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</si>
  <si>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</si>
  <si>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</si>
  <si>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</si>
  <si>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</si>
  <si>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</si>
  <si>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</si>
  <si>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</si>
  <si>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</si>
  <si>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</si>
  <si>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</si>
  <si>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</si>
  <si>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</si>
  <si>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</si>
  <si>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</si>
  <si>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</si>
  <si>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</si>
  <si>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</si>
  <si>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</si>
  <si>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</si>
  <si>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</si>
  <si>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</si>
  <si>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</si>
  <si>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</si>
  <si>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</si>
  <si>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</si>
  <si>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</si>
  <si>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</si>
  <si>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</si>
  <si>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</si>
  <si>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</si>
  <si>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</si>
  <si>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</si>
  <si>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</si>
  <si>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</si>
  <si>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</si>
  <si>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</si>
  <si>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</si>
  <si>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</si>
  <si>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</si>
  <si>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</si>
  <si>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</si>
  <si>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</si>
  <si>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</si>
  <si>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</si>
  <si>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</si>
  <si>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</si>
  <si>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</si>
  <si>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</si>
  <si>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</si>
  <si>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</si>
  <si>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</si>
  <si>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</si>
  <si>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</si>
  <si>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</si>
  <si>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</si>
  <si>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</si>
  <si>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</si>
  <si>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</si>
  <si>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</si>
  <si>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</si>
  <si>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</si>
  <si>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</si>
  <si>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</si>
  <si>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</si>
  <si>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</si>
  <si>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</si>
  <si>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</si>
  <si>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</si>
  <si>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</si>
  <si>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</si>
  <si>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</si>
  <si>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</si>
  <si>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</si>
  <si>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</si>
  <si>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</si>
  <si>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</si>
  <si>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</si>
  <si>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</si>
  <si>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</si>
  <si>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</si>
  <si>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</si>
  <si>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</si>
  <si>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</si>
  <si>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</si>
  <si>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</si>
  <si>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</si>
  <si>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</si>
  <si>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</si>
  <si>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</si>
  <si>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</si>
  <si>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</si>
  <si>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</si>
  <si>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</si>
  <si>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</si>
  <si>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</si>
  <si>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</si>
  <si>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</si>
  <si>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</si>
  <si>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</si>
  <si>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</si>
  <si>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</si>
  <si>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</si>
  <si>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</si>
  <si>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</si>
  <si>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</si>
  <si>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</si>
  <si>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</si>
  <si>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</si>
  <si>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</si>
  <si>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</si>
  <si>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</si>
  <si>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</si>
  <si>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</si>
  <si>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</si>
  <si>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</si>
  <si>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</si>
  <si>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</si>
  <si>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</si>
  <si>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</si>
  <si>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</si>
  <si>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</si>
  <si>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</si>
  <si>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</si>
  <si>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</si>
  <si>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</si>
  <si>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</si>
  <si>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</si>
  <si>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</si>
  <si>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</si>
  <si>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</si>
  <si>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</si>
  <si>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</si>
  <si>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</si>
  <si>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</si>
  <si>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</si>
  <si>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</si>
  <si>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</si>
  <si>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</si>
  <si>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</si>
  <si>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</si>
  <si>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</si>
  <si>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</si>
  <si>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</si>
  <si>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</si>
  <si>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</si>
  <si>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</si>
  <si>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</si>
  <si>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</si>
  <si>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</si>
  <si>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</si>
  <si>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</si>
  <si>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</si>
  <si>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</si>
  <si>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</si>
  <si>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</si>
  <si>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</si>
  <si>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</si>
  <si>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</si>
  <si>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</si>
  <si>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</si>
  <si>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</si>
  <si>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</si>
  <si>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</si>
  <si>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</si>
  <si>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</si>
  <si>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</si>
  <si>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</si>
  <si>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</si>
  <si>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</si>
  <si>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</si>
  <si>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</si>
  <si>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</si>
  <si>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</si>
  <si>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</si>
  <si>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</si>
  <si>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</si>
  <si>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</si>
  <si>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</si>
  <si>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</si>
  <si>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</si>
  <si>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</si>
  <si>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</si>
  <si>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</si>
  <si>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</si>
  <si>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</si>
  <si>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</si>
  <si>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</si>
  <si>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</si>
  <si>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</si>
  <si>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</si>
  <si>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</si>
  <si>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</si>
  <si>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</si>
  <si>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</si>
  <si>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</si>
  <si>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</si>
  <si>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</si>
  <si>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</si>
  <si>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</si>
  <si>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</si>
  <si>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</si>
  <si>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</si>
  <si>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</si>
  <si>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</si>
  <si>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</si>
  <si>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</si>
  <si>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</si>
  <si>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</si>
  <si>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</si>
  <si>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</si>
  <si>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</si>
  <si>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</si>
  <si>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</si>
  <si>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</si>
  <si>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</si>
  <si>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</si>
  <si>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</si>
  <si>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</si>
  <si>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</si>
  <si>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</si>
  <si>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</si>
  <si>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</si>
  <si>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</si>
  <si>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</si>
  <si>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</si>
  <si>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</si>
  <si>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</si>
  <si>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</si>
  <si>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</si>
  <si>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</si>
  <si>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</si>
  <si>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</si>
  <si>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</si>
  <si>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</si>
  <si>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</si>
  <si>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</si>
  <si>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</si>
  <si>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</si>
  <si>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</si>
  <si>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</si>
  <si>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</si>
  <si>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</si>
  <si>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</si>
  <si>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</si>
  <si>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</si>
  <si>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</si>
  <si>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</si>
  <si>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</si>
  <si>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</si>
  <si>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</si>
  <si>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</si>
  <si>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</si>
  <si>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</si>
  <si>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</si>
  <si>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</si>
  <si>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</si>
  <si>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</si>
  <si>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</si>
  <si>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</si>
  <si>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</si>
  <si>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</si>
  <si>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</si>
  <si>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</si>
  <si>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</si>
  <si>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</si>
  <si>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</si>
  <si>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</si>
  <si>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</si>
  <si>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</si>
  <si>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</si>
  <si>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</si>
  <si>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</si>
  <si>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</si>
  <si>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</si>
  <si>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</si>
  <si>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</si>
  <si>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</si>
  <si>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</si>
  <si>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</si>
  <si>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</si>
  <si>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</si>
  <si>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</si>
  <si>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</si>
  <si>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</si>
  <si>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</si>
  <si>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</si>
  <si>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</si>
  <si>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</si>
  <si>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</si>
  <si>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</si>
  <si>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</si>
  <si>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</si>
  <si>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</si>
  <si>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</si>
  <si>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</si>
  <si>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</si>
  <si>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</si>
  <si>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</si>
  <si>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</si>
  <si>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</si>
  <si>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</si>
  <si>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</si>
  <si>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</si>
  <si>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</si>
  <si>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</si>
  <si>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</si>
  <si>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</si>
  <si>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</si>
  <si>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</si>
  <si>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</si>
  <si>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</si>
  <si>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</si>
  <si>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</si>
  <si>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</si>
  <si>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</si>
  <si>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</si>
  <si>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</si>
  <si>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</si>
  <si>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</si>
  <si>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</si>
  <si>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</si>
  <si>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</si>
  <si>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</si>
  <si>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</si>
  <si>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</si>
  <si>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</si>
  <si>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</si>
  <si>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</si>
  <si>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</si>
  <si>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</si>
  <si>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</si>
  <si>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</si>
  <si>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</si>
  <si>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</si>
  <si>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</si>
  <si>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</si>
  <si>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</si>
  <si>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</si>
  <si>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</si>
  <si>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</si>
  <si>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</si>
  <si>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</si>
  <si>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</si>
  <si>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</si>
  <si>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</si>
  <si>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</si>
  <si>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</si>
  <si>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</si>
  <si>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</si>
  <si>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</si>
  <si>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</si>
  <si>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</si>
  <si>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</si>
  <si>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</si>
  <si>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</si>
  <si>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</si>
  <si>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</si>
  <si>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</si>
  <si>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</si>
  <si>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</si>
  <si>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</si>
  <si>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</si>
  <si>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</si>
  <si>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</si>
  <si>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</si>
  <si>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</si>
  <si>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</si>
  <si>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</si>
  <si>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</si>
  <si>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</si>
  <si>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</si>
  <si>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</si>
  <si>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</si>
  <si>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</si>
  <si>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</si>
  <si>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</si>
  <si>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</si>
  <si>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</si>
  <si>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</si>
  <si>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</si>
  <si>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</si>
  <si>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</si>
  <si>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</si>
  <si>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</si>
  <si>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</si>
  <si>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</si>
  <si>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</si>
  <si>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</si>
  <si>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</si>
  <si>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</si>
  <si>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</si>
  <si>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</si>
  <si>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</si>
  <si>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</si>
  <si>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</si>
  <si>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</si>
  <si>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</si>
  <si>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</si>
  <si>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</si>
  <si>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</si>
  <si>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</si>
  <si>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</si>
  <si>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</si>
  <si>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</si>
  <si>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</si>
  <si>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</si>
  <si>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</si>
  <si>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</si>
  <si>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</si>
  <si>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</si>
  <si>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</si>
  <si>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</si>
  <si>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</si>
  <si>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</si>
  <si>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</si>
  <si>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</si>
  <si>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</si>
  <si>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</si>
  <si>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</si>
  <si>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</si>
  <si>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</si>
  <si>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</si>
  <si>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</si>
  <si>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</si>
  <si>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</si>
  <si>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</si>
  <si>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</si>
  <si>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</si>
  <si>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</si>
  <si>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</si>
  <si>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</si>
  <si>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</si>
  <si>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</si>
  <si>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</si>
  <si>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</si>
  <si>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</si>
  <si>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</si>
  <si>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</si>
  <si>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</si>
  <si>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</si>
  <si>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</si>
  <si>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</si>
  <si>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</si>
  <si>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</si>
  <si>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</si>
  <si>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</si>
  <si>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</si>
  <si>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</si>
  <si>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</si>
  <si>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</si>
  <si>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</si>
  <si>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</si>
  <si>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</si>
  <si>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</si>
  <si>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</si>
  <si>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</si>
  <si>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</si>
  <si>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</si>
  <si>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</si>
  <si>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</si>
  <si>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</si>
  <si>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</si>
  <si>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</si>
  <si>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</si>
  <si>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</si>
  <si>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</si>
  <si>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</si>
  <si>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</si>
  <si>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</si>
  <si>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</si>
  <si>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</si>
  <si>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</si>
  <si>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</si>
  <si>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</si>
  <si>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</si>
  <si>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</si>
  <si>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</si>
  <si>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</si>
  <si>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</si>
  <si>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</si>
  <si>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</si>
  <si>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</si>
  <si>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</si>
  <si>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</si>
  <si>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</si>
  <si>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</si>
  <si>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</si>
  <si>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</si>
  <si>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</si>
  <si>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</si>
  <si>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</si>
  <si>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</si>
  <si>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</si>
  <si>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</si>
  <si>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</si>
  <si>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</si>
  <si>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</si>
  <si>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</si>
  <si>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</si>
  <si>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</si>
  <si>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</si>
  <si>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</si>
  <si>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</si>
  <si>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</si>
  <si>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</si>
  <si>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</si>
  <si>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</si>
  <si>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</si>
  <si>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</si>
  <si>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</si>
  <si>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</si>
  <si>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</si>
  <si>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</si>
  <si>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</si>
  <si>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</si>
  <si>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</si>
  <si>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</si>
  <si>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</si>
  <si>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</si>
  <si>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</si>
  <si>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</si>
  <si>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</si>
  <si>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</si>
  <si>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</si>
  <si>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</si>
  <si>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</si>
  <si>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</si>
  <si>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</si>
  <si>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</si>
  <si>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</si>
  <si>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</si>
  <si>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</si>
  <si>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</si>
  <si>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</si>
  <si>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</si>
  <si>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</si>
  <si>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</si>
  <si>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</si>
  <si>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</si>
  <si>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</si>
  <si>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</si>
  <si>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</si>
  <si>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</si>
  <si>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</si>
  <si>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</si>
  <si>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</si>
  <si>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</si>
  <si>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</si>
  <si>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</si>
  <si>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</si>
  <si>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</si>
  <si>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</si>
  <si>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</si>
  <si>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</si>
  <si>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</si>
  <si>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</si>
  <si>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</si>
  <si>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</si>
  <si>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</si>
  <si>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</si>
  <si>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</si>
  <si>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</si>
  <si>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</si>
  <si>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</si>
  <si>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</si>
  <si>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</si>
  <si>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</si>
  <si>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</si>
  <si>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</si>
  <si>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</si>
  <si>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</si>
  <si>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</si>
  <si>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</si>
  <si>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</si>
  <si>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</si>
  <si>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</si>
  <si>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</si>
  <si>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</si>
  <si>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</si>
  <si>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</si>
  <si>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</si>
  <si>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</si>
  <si>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</si>
  <si>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</si>
  <si>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</si>
  <si>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</si>
  <si>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</si>
  <si>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</si>
  <si>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</si>
  <si>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</si>
  <si>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</si>
  <si>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</si>
  <si>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</si>
  <si>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</si>
  <si>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</si>
  <si>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</si>
  <si>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</si>
  <si>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</si>
  <si>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</si>
  <si>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</si>
  <si>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</si>
  <si>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</si>
  <si>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</si>
  <si>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</si>
  <si>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</si>
  <si>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</si>
  <si>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</si>
  <si>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</si>
  <si>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</si>
  <si>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</si>
  <si>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</si>
  <si>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</si>
  <si>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</si>
  <si>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</si>
  <si>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</si>
  <si>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</si>
  <si>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</si>
  <si>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</si>
  <si>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</si>
  <si>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</si>
  <si>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</si>
  <si>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</si>
  <si>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</si>
  <si>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</si>
  <si>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</si>
  <si>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</si>
  <si>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</si>
  <si>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</si>
  <si>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</si>
  <si>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</si>
  <si>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</si>
  <si>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</si>
  <si>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</si>
  <si>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</si>
  <si>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</si>
  <si>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</si>
  <si>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</si>
  <si>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</si>
  <si>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</si>
  <si>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</si>
  <si>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</si>
  <si>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</si>
  <si>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</si>
  <si>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</si>
  <si>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</si>
  <si>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</si>
  <si>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</si>
  <si>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</si>
  <si>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</si>
  <si>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</si>
  <si>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</si>
  <si>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</si>
  <si>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</si>
  <si>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</si>
  <si>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</si>
  <si>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</si>
  <si>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</si>
  <si>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</si>
  <si>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</si>
  <si>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</si>
  <si>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</si>
  <si>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</si>
  <si>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</si>
  <si>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</si>
  <si>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</si>
  <si>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</si>
  <si>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</si>
  <si>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</si>
  <si>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</si>
  <si>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</si>
  <si>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</si>
  <si>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</si>
  <si>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</si>
  <si>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</si>
  <si>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</si>
  <si>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</si>
  <si>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</si>
  <si>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</si>
  <si>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</si>
  <si>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</si>
  <si>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</si>
  <si>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</si>
  <si>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</si>
  <si>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</si>
  <si>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</si>
  <si>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</si>
  <si>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</si>
  <si>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</si>
  <si>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</si>
  <si>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</si>
  <si>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</si>
  <si>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</si>
  <si>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</si>
  <si>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</si>
  <si>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</si>
  <si>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</si>
  <si>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</si>
  <si>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</si>
  <si>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</si>
  <si>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</si>
  <si>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</si>
  <si>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</si>
  <si>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</si>
  <si>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</si>
  <si>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</si>
  <si>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</si>
  <si>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</si>
  <si>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</si>
  <si>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</si>
  <si>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</si>
  <si>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</si>
  <si>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</si>
  <si>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</si>
  <si>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</si>
  <si>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</si>
  <si>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</si>
  <si>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</si>
  <si>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</si>
  <si>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</si>
  <si>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</si>
  <si>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</si>
  <si>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</si>
  <si>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</si>
  <si>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</si>
  <si>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</si>
  <si>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</si>
  <si>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</si>
  <si>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</si>
  <si>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</si>
  <si>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</si>
  <si>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</si>
  <si>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</si>
  <si>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</si>
  <si>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</si>
  <si>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</si>
  <si>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</si>
  <si>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</si>
  <si>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</si>
  <si>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</si>
  <si>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</si>
  <si>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</si>
  <si>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</si>
  <si>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</si>
  <si>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</si>
  <si>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</si>
  <si>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</si>
  <si>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</si>
  <si>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</si>
  <si>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</si>
  <si>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</si>
  <si>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</si>
  <si>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</si>
  <si>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</si>
  <si>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</si>
  <si>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</si>
  <si>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</si>
  <si>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</si>
  <si>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</si>
  <si>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</si>
  <si>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</si>
  <si>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</si>
  <si>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</si>
  <si>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</si>
  <si>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</si>
  <si>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</si>
  <si>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</si>
  <si>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</si>
  <si>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</si>
  <si>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</si>
  <si>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</si>
  <si>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</si>
  <si>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</si>
  <si>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</si>
  <si>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</si>
  <si>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</si>
  <si>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</si>
  <si>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</si>
  <si>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</si>
  <si>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</si>
  <si>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</si>
  <si>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</si>
  <si>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</si>
  <si>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</si>
  <si>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</si>
  <si>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</si>
  <si>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</si>
  <si>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</si>
  <si>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</si>
  <si>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</si>
  <si>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</si>
  <si>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</si>
  <si>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</si>
  <si>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</si>
  <si>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</si>
  <si>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</si>
  <si>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</si>
  <si>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</si>
  <si>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</si>
  <si>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</si>
  <si>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</si>
  <si>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</si>
  <si>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</si>
  <si>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</si>
  <si>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</si>
  <si>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</si>
  <si>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</si>
  <si>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</si>
  <si>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</si>
  <si>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</si>
  <si>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</si>
  <si>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</si>
  <si>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</si>
  <si>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</si>
  <si>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</si>
  <si>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</si>
  <si>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</si>
  <si>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</si>
  <si>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</si>
  <si>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</si>
  <si>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</si>
  <si>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</si>
  <si>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</si>
  <si>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</si>
  <si>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</si>
  <si>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</si>
  <si>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</si>
  <si>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</si>
  <si>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</si>
  <si>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</si>
  <si>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</si>
  <si>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</si>
  <si>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</si>
  <si>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</si>
  <si>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</si>
  <si>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</si>
  <si>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</si>
  <si>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</si>
  <si>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</si>
  <si>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</si>
  <si>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</si>
  <si>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</si>
  <si>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</si>
  <si>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</si>
  <si>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</si>
  <si>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</si>
  <si>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</si>
  <si>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</si>
  <si>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</si>
  <si>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</si>
  <si>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</si>
  <si>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</si>
  <si>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</si>
  <si>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</si>
  <si>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</si>
  <si>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</si>
  <si>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</si>
  <si>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</si>
  <si>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</si>
  <si>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</si>
  <si>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</si>
  <si>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</si>
  <si>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</si>
  <si>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</si>
  <si>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</si>
  <si>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</si>
  <si>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</si>
  <si>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</si>
  <si>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</si>
  <si>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</si>
  <si>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</si>
  <si>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</si>
  <si>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</si>
  <si>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</si>
  <si>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</si>
  <si>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</si>
  <si>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</si>
  <si>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</si>
  <si>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</si>
  <si>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</si>
  <si>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</si>
  <si>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</si>
  <si>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</si>
  <si>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</si>
  <si>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</si>
  <si>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</si>
  <si>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</si>
  <si>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</si>
  <si>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</si>
  <si>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</si>
  <si>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</si>
  <si>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</si>
  <si>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</si>
  <si>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</si>
  <si>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</si>
  <si>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</si>
  <si>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</si>
  <si>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</si>
  <si>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</si>
  <si>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</si>
  <si>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</si>
  <si>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</si>
  <si>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</si>
  <si>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</si>
  <si>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</si>
  <si>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</si>
  <si>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</si>
  <si>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</si>
  <si>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</si>
  <si>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</si>
  <si>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</si>
  <si>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</si>
  <si>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</si>
  <si>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</si>
  <si>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</si>
  <si>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</si>
  <si>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</si>
  <si>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</si>
  <si>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</si>
  <si>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</si>
  <si>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</si>
  <si>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</si>
  <si>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</si>
  <si>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</si>
  <si>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</si>
  <si>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</si>
  <si>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</si>
  <si>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</si>
  <si>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</si>
  <si>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</si>
  <si>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</si>
  <si>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</si>
  <si>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</si>
  <si>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</si>
  <si>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</si>
  <si>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</si>
  <si>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</si>
  <si>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</si>
  <si>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</si>
  <si>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</si>
  <si>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</si>
  <si>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</si>
  <si>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</si>
  <si>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</si>
  <si>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</si>
  <si>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</si>
  <si>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</si>
  <si>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</si>
  <si>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</si>
  <si>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</si>
  <si>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</si>
  <si>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</si>
  <si>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</si>
  <si>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</si>
  <si>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</si>
  <si>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</si>
  <si>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</si>
  <si>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</si>
  <si>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</si>
  <si>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</si>
  <si>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</si>
  <si>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</si>
  <si>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</si>
  <si>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</si>
  <si>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</si>
  <si>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</si>
  <si>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</si>
  <si>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</si>
  <si>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</si>
  <si>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</si>
  <si>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</si>
  <si>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</si>
  <si>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</si>
  <si>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</si>
  <si>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</si>
  <si>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</si>
  <si>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</si>
  <si>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</si>
  <si>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</si>
  <si>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</si>
  <si>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</si>
  <si>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</si>
  <si>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</si>
  <si>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</si>
  <si>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</si>
  <si>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</si>
  <si>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</si>
  <si>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</si>
  <si>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</si>
  <si>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</si>
  <si>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</si>
  <si>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</si>
  <si>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</si>
  <si>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</si>
  <si>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</si>
  <si>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</si>
  <si>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</si>
  <si>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</si>
  <si>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</si>
  <si>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</si>
  <si>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</si>
  <si>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</si>
  <si>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</si>
  <si>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</si>
  <si>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</si>
  <si>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</si>
  <si>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</si>
  <si>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</si>
  <si>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</si>
  <si>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</si>
  <si>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</si>
  <si>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</si>
  <si>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</si>
  <si>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</si>
  <si>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</si>
  <si>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</si>
  <si>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</si>
  <si>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</si>
  <si>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</si>
  <si>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</si>
  <si>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</si>
  <si>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</si>
  <si>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</si>
  <si>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</si>
  <si>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</si>
  <si>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</si>
  <si>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</si>
  <si>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</si>
  <si>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</si>
  <si>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</si>
  <si>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</si>
  <si>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</si>
  <si>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</si>
  <si>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</si>
  <si>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</si>
  <si>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</si>
  <si>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</si>
  <si>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</si>
  <si>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</si>
  <si>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</si>
  <si>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</si>
  <si>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</si>
  <si>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</si>
  <si>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</si>
  <si>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</si>
  <si>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</si>
  <si>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</si>
  <si>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</si>
  <si>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</si>
  <si>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</si>
  <si>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</si>
  <si>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</si>
  <si>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</si>
  <si>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</si>
  <si>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</si>
  <si>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</si>
  <si>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</si>
  <si>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</si>
  <si>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</si>
  <si>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</si>
  <si>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</si>
  <si>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</si>
  <si>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</si>
  <si>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</si>
  <si>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</si>
  <si>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</si>
  <si>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</si>
  <si>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</si>
  <si>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</si>
  <si>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</si>
  <si>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</si>
  <si>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</si>
  <si>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</si>
  <si>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</si>
  <si>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</si>
  <si>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</si>
  <si>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</si>
  <si>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</si>
  <si>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</si>
  <si>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</si>
  <si>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</si>
  <si>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</si>
  <si>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</si>
  <si>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</si>
  <si>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</si>
  <si>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</si>
  <si>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</si>
  <si>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</si>
  <si>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</si>
  <si>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</si>
  <si>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</si>
  <si>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</si>
  <si>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</si>
  <si>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</si>
  <si>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</si>
  <si>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</si>
  <si>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</si>
  <si>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</si>
  <si>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</si>
  <si>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</si>
  <si>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</si>
  <si>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</si>
  <si>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</si>
  <si>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</si>
  <si>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</si>
  <si>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</si>
  <si>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</si>
  <si>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</si>
  <si>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</si>
  <si>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</si>
  <si>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</si>
  <si>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</si>
  <si>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</si>
  <si>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</si>
  <si>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</si>
  <si>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</si>
  <si>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</si>
  <si>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</si>
  <si>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</si>
  <si>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</si>
  <si>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</si>
  <si>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</si>
  <si>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</si>
  <si>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</si>
  <si>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</si>
  <si>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</si>
  <si>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</si>
  <si>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</si>
  <si>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</si>
  <si>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</si>
  <si>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</si>
  <si>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</si>
  <si>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</si>
  <si>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</si>
  <si>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</si>
  <si>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</si>
  <si>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</si>
  <si>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</si>
  <si>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</si>
  <si>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</si>
  <si>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</si>
  <si>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</si>
  <si>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</si>
  <si>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</si>
  <si>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</si>
  <si>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</si>
  <si>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</si>
  <si>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</si>
  <si>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</si>
  <si>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</si>
  <si>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</si>
  <si>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</si>
  <si>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</si>
  <si>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</si>
  <si>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</si>
  <si>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</si>
  <si>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</si>
  <si>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</si>
  <si>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</si>
  <si>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</si>
  <si>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</si>
  <si>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</si>
  <si>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</si>
  <si>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</si>
  <si>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</si>
  <si>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</si>
  <si>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</si>
  <si>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</si>
  <si>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</si>
  <si>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</si>
  <si>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</si>
  <si>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</si>
  <si>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</si>
  <si>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</si>
  <si>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</si>
  <si>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</si>
  <si>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</si>
  <si>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</si>
  <si>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</si>
  <si>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</si>
  <si>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</si>
  <si>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</si>
  <si>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</si>
  <si>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</si>
  <si>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</si>
  <si>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</si>
  <si>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</si>
  <si>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</si>
  <si>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</si>
  <si>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</si>
  <si>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</si>
  <si>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</si>
  <si>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</si>
  <si>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</si>
  <si>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</si>
  <si>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</si>
  <si>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</si>
  <si>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</si>
  <si>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</si>
  <si>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</si>
  <si>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</si>
  <si>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</si>
  <si>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</si>
  <si>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</si>
  <si>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</si>
  <si>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</si>
  <si>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</si>
  <si>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</si>
  <si>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</si>
  <si>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</si>
  <si>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</si>
  <si>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</si>
  <si>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</si>
  <si>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</si>
  <si>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</si>
  <si>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</si>
  <si>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</si>
  <si>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</si>
  <si>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</si>
  <si>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</si>
  <si>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</si>
  <si>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</si>
  <si>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</si>
  <si>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</si>
  <si>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</si>
  <si>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</si>
  <si>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</si>
  <si>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</si>
  <si>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</si>
  <si>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</si>
  <si>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</si>
  <si>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</si>
  <si>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</si>
  <si>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</si>
  <si>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</si>
  <si>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</si>
  <si>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</si>
  <si>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</si>
  <si>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</si>
  <si>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</si>
  <si>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</si>
  <si>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</si>
  <si>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</si>
  <si>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</si>
  <si>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</si>
  <si>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</si>
  <si>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</si>
  <si>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</si>
  <si>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</si>
  <si>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</si>
  <si>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</si>
  <si>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</si>
  <si>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</si>
  <si>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</si>
  <si>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</si>
  <si>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</si>
  <si>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</si>
  <si>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</si>
  <si>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</si>
  <si>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</si>
  <si>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</si>
  <si>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</si>
  <si>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</si>
  <si>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</si>
  <si>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</si>
  <si>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</si>
  <si>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</si>
  <si>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</si>
  <si>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</si>
  <si>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</si>
  <si>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</si>
  <si>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</si>
  <si>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</si>
  <si>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</si>
  <si>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</si>
  <si>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</si>
  <si>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</si>
  <si>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</si>
  <si>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</si>
  <si>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</si>
  <si>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</si>
  <si>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</si>
  <si>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</si>
  <si>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</si>
  <si>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</si>
  <si>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</si>
  <si>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</si>
  <si>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</si>
  <si>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</si>
  <si>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</si>
  <si>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</si>
  <si>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</si>
  <si>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</si>
  <si>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</si>
  <si>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</si>
  <si>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</si>
  <si>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</si>
  <si>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</si>
  <si>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</si>
  <si>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</si>
  <si>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</si>
  <si>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</si>
  <si>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</si>
  <si>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</si>
  <si>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</si>
  <si>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</si>
  <si>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</si>
  <si>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</si>
  <si>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</si>
  <si>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</si>
  <si>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</si>
  <si>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</si>
  <si>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</si>
  <si>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</si>
  <si>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</si>
  <si>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</si>
  <si>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</si>
  <si>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</si>
  <si>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</si>
  <si>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</si>
  <si>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</si>
  <si>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</si>
  <si>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</si>
  <si>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</si>
  <si>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</si>
  <si>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</si>
  <si>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</si>
  <si>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</si>
  <si>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</si>
  <si>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</si>
  <si>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</si>
  <si>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</si>
  <si>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</si>
  <si>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</si>
  <si>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</si>
  <si>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</si>
  <si>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</si>
  <si>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</si>
  <si>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</si>
  <si>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</si>
  <si>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</si>
  <si>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</si>
  <si>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</si>
  <si>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</si>
  <si>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</si>
  <si>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</si>
  <si>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</si>
  <si>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</si>
  <si>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</si>
  <si>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</si>
  <si>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</si>
  <si>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</si>
  <si>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</si>
  <si>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</si>
  <si>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</si>
  <si>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</si>
  <si>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</si>
  <si>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</si>
  <si>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</si>
  <si>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</si>
  <si>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</si>
  <si>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</si>
  <si>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</si>
  <si>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</si>
  <si>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</si>
  <si>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</si>
  <si>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</si>
  <si>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</si>
  <si>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</si>
  <si>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</si>
  <si>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</si>
  <si>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</si>
  <si>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</si>
  <si>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</si>
  <si>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</si>
  <si>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</si>
  <si>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</si>
  <si>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</si>
  <si>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</si>
  <si>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</si>
  <si>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</si>
  <si>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</si>
  <si>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</si>
  <si>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</si>
  <si>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</si>
  <si>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</si>
  <si>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</si>
  <si>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</si>
  <si>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</si>
  <si>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</si>
  <si>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</si>
  <si>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</si>
  <si>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</si>
  <si>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</si>
  <si>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</si>
  <si>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</si>
  <si>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</si>
  <si>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</si>
  <si>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</si>
  <si>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</si>
  <si>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</si>
  <si>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</si>
  <si>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</si>
  <si>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</si>
  <si>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</si>
  <si>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</si>
  <si>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</si>
  <si>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</si>
  <si>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</si>
  <si>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</si>
  <si>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</si>
  <si>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</si>
  <si>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</si>
  <si>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</si>
  <si>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</si>
  <si>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</si>
  <si>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</si>
  <si>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</si>
  <si>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</si>
  <si>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</si>
  <si>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</si>
  <si>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</si>
  <si>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</si>
  <si>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</si>
  <si>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</si>
  <si>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</si>
  <si>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</si>
  <si>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</si>
  <si>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</si>
  <si>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</si>
  <si>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</si>
  <si>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</si>
  <si>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</si>
  <si>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</si>
  <si>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</si>
  <si>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</si>
  <si>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</si>
  <si>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</si>
  <si>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</si>
  <si>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</si>
  <si>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</si>
  <si>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</si>
  <si>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</si>
  <si>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</si>
  <si>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</si>
  <si>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</si>
  <si>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</si>
  <si>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</si>
  <si>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</si>
  <si>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</si>
  <si>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</si>
  <si>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</si>
  <si>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</si>
  <si>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</si>
  <si>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</si>
  <si>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</si>
  <si>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</si>
  <si>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</si>
  <si>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</si>
  <si>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</si>
  <si>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</si>
  <si>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</si>
  <si>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</si>
  <si>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</si>
  <si>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</si>
  <si>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</si>
  <si>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</si>
  <si>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</si>
  <si>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</si>
  <si>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</si>
  <si>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</si>
  <si>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</si>
  <si>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</si>
  <si>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</si>
  <si>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</si>
  <si>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</si>
  <si>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</si>
  <si>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</si>
  <si>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</si>
  <si>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</si>
  <si>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</si>
  <si>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</si>
  <si>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</si>
  <si>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</si>
  <si>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</si>
  <si>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</si>
  <si>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</si>
  <si>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</si>
  <si>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</si>
  <si>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</si>
  <si>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</si>
  <si>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</si>
  <si>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</si>
  <si>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</si>
  <si>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</si>
  <si>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</si>
  <si>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</si>
  <si>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</si>
  <si>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</si>
  <si>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</si>
  <si>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</si>
  <si>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</si>
  <si>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</si>
  <si>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</si>
  <si>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</si>
  <si>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</si>
  <si>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</si>
  <si>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</si>
  <si>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</si>
  <si>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</si>
  <si>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</si>
  <si>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</si>
  <si>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</si>
  <si>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</si>
  <si>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</si>
  <si>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</si>
  <si>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</si>
  <si>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</si>
  <si>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</si>
  <si>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</si>
  <si>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</si>
  <si>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</si>
  <si>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</si>
  <si>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</si>
  <si>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</si>
  <si>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</si>
  <si>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</si>
  <si>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</si>
  <si>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</si>
  <si>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</si>
  <si>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</si>
  <si>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</si>
  <si>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</si>
  <si>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</si>
  <si>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</si>
  <si>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</si>
  <si>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</si>
  <si>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</si>
  <si>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</si>
  <si>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</si>
  <si>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</si>
  <si>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</si>
  <si>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</si>
  <si>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</si>
  <si>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</si>
  <si>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</si>
  <si>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</si>
  <si>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</si>
  <si>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</si>
  <si>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</si>
  <si>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</si>
  <si>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</si>
  <si>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</si>
  <si>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</si>
  <si>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</si>
  <si>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</si>
  <si>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</si>
  <si>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</si>
  <si>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</si>
  <si>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</si>
  <si>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</si>
  <si>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</si>
  <si>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</si>
  <si>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</si>
  <si>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</si>
  <si>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</si>
  <si>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</si>
  <si>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</si>
  <si>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</si>
  <si>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</si>
  <si>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</si>
  <si>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</si>
  <si>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</si>
  <si>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</si>
  <si>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</si>
  <si>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</si>
  <si>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</si>
  <si>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</si>
  <si>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</si>
  <si>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</si>
  <si>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</si>
  <si>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</si>
  <si>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</si>
  <si>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</si>
  <si>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</si>
  <si>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</si>
  <si>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</si>
  <si>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</si>
  <si>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</si>
  <si>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</si>
  <si>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</si>
  <si>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</si>
  <si>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</si>
  <si>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</si>
  <si>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</si>
  <si>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</si>
  <si>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</si>
  <si>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</si>
  <si>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</si>
  <si>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</si>
  <si>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</si>
  <si>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</si>
  <si>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</si>
  <si>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</si>
  <si>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</si>
  <si>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</si>
  <si>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</si>
  <si>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</si>
  <si>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</si>
  <si>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</si>
  <si>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</si>
  <si>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</si>
  <si>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</si>
  <si>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</si>
  <si>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</si>
  <si>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</si>
  <si>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</si>
  <si>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</si>
  <si>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</si>
  <si>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</si>
  <si>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</si>
  <si>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</si>
  <si>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</si>
  <si>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</si>
  <si>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</si>
  <si>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</si>
  <si>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</si>
  <si>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</si>
  <si>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</si>
  <si>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</si>
  <si>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</si>
  <si>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</si>
  <si>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</si>
  <si>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</si>
  <si>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</si>
  <si>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</si>
  <si>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</si>
  <si>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</si>
  <si>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</si>
  <si>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</si>
  <si>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</si>
  <si>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</si>
  <si>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</si>
  <si>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</si>
  <si>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</si>
  <si>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</si>
  <si>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</si>
  <si>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</si>
  <si>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</si>
  <si>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</si>
  <si>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</si>
  <si>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</si>
  <si>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</si>
  <si>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</si>
  <si>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</si>
  <si>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</si>
  <si>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</si>
  <si>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</si>
  <si>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</si>
  <si>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</si>
  <si>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</si>
  <si>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</si>
  <si>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</si>
  <si>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</si>
  <si>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</si>
  <si>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</si>
  <si>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</si>
  <si>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</si>
  <si>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</si>
  <si>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</si>
  <si>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</si>
  <si>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</si>
  <si>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</si>
  <si>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</si>
  <si>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</si>
  <si>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</si>
  <si>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</si>
  <si>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</si>
  <si>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</si>
  <si>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</si>
  <si>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</si>
  <si>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</si>
  <si>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</si>
  <si>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</si>
  <si>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</si>
  <si>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</si>
  <si>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</si>
  <si>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</si>
  <si>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</si>
  <si>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</si>
  <si>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</si>
  <si>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</si>
  <si>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</si>
  <si>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</si>
  <si>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</si>
  <si>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</si>
  <si>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</si>
  <si>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</si>
  <si>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</si>
  <si>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</si>
  <si>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</si>
  <si>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</si>
  <si>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</si>
  <si>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</si>
  <si>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</si>
  <si>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</si>
  <si>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</si>
  <si>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</si>
  <si>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</si>
  <si>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</si>
  <si>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</si>
  <si>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</si>
  <si>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</si>
  <si>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</si>
  <si>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</si>
  <si>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</si>
  <si>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</si>
  <si>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</si>
  <si>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</si>
  <si>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</si>
  <si>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</si>
  <si>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</si>
  <si>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</si>
  <si>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</si>
  <si>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</si>
  <si>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</si>
  <si>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</si>
  <si>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</si>
  <si>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</si>
  <si>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</si>
  <si>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</si>
  <si>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</si>
  <si>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</si>
  <si>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</si>
  <si>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</si>
  <si>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</si>
  <si>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</si>
  <si>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</si>
  <si>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</si>
  <si>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</si>
  <si>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</si>
  <si>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</si>
  <si>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</si>
  <si>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</si>
  <si>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</si>
  <si>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</si>
  <si>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</si>
  <si>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</si>
  <si>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</si>
  <si>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</si>
  <si>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</si>
  <si>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</si>
  <si>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</si>
  <si>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</si>
  <si>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</si>
  <si>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</si>
  <si>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</si>
  <si>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</si>
  <si>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</si>
  <si>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</si>
  <si>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</si>
  <si>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</si>
  <si>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</si>
  <si>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</si>
  <si>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</si>
  <si>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</si>
  <si>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</si>
  <si>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</si>
  <si>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</si>
  <si>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</si>
  <si>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</si>
  <si>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</si>
  <si>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</si>
  <si>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</si>
  <si>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</si>
  <si>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</si>
  <si>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</si>
  <si>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</si>
  <si>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</si>
  <si>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</si>
  <si>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</si>
  <si>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</si>
  <si>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</si>
  <si>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</si>
  <si>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</si>
  <si>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</si>
  <si>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</si>
  <si>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</si>
  <si>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</si>
  <si>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</si>
  <si>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</si>
  <si>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</si>
  <si>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</si>
  <si>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</si>
  <si>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</si>
  <si>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</si>
  <si>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</si>
  <si>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</si>
  <si>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</si>
  <si>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</si>
  <si>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</si>
  <si>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</si>
  <si>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</si>
  <si>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</si>
  <si>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</si>
  <si>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</si>
  <si>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</si>
  <si>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</si>
  <si>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</si>
  <si>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</si>
  <si>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</si>
  <si>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</si>
  <si>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</si>
  <si>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</si>
  <si>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</si>
  <si>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</si>
  <si>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</si>
  <si>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</si>
  <si>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</si>
  <si>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</si>
  <si>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</si>
  <si>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</si>
  <si>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</si>
  <si>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</si>
  <si>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</si>
  <si>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</si>
  <si>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</si>
  <si>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</si>
  <si>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</si>
  <si>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</si>
  <si>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</si>
  <si>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</si>
  <si>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</si>
  <si>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</si>
  <si>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</si>
  <si>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</si>
  <si>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</si>
  <si>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</si>
  <si>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</si>
  <si>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</si>
  <si>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</si>
  <si>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</si>
  <si>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</si>
  <si>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</si>
  <si>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</si>
  <si>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</si>
  <si>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</si>
  <si>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</si>
  <si>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</si>
  <si>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</si>
  <si>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</si>
  <si>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</si>
  <si>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</si>
  <si>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</si>
  <si>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</si>
  <si>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</si>
  <si>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</si>
  <si>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</si>
  <si>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</si>
  <si>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</si>
  <si>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</si>
  <si>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</si>
  <si>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</si>
  <si>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</si>
  <si>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</si>
  <si>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</si>
  <si>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</si>
  <si>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</si>
  <si>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</si>
  <si>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</si>
  <si>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</si>
  <si>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</si>
  <si>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</si>
  <si>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</si>
  <si>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</si>
  <si>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</si>
  <si>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</si>
  <si>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</si>
  <si>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</si>
  <si>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</si>
  <si>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</si>
  <si>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</si>
  <si>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</si>
  <si>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</si>
  <si>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</si>
  <si>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</si>
  <si>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</si>
  <si>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</si>
  <si>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</si>
  <si>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</si>
  <si>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</si>
  <si>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</si>
  <si>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</si>
  <si>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</si>
  <si>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</si>
  <si>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</si>
  <si>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</si>
  <si>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</si>
  <si>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</si>
  <si>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</si>
  <si>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</si>
  <si>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</si>
  <si>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</si>
  <si>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</si>
  <si>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</si>
  <si>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</si>
  <si>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</si>
  <si>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</si>
  <si>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</si>
  <si>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</si>
  <si>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</si>
  <si>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</si>
  <si>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</si>
  <si>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</si>
  <si>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</si>
  <si>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</si>
  <si>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</si>
  <si>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</si>
  <si>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</si>
  <si>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</si>
  <si>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</si>
  <si>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</si>
  <si>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</si>
  <si>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</si>
  <si>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</si>
  <si>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</si>
  <si>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</si>
  <si>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</si>
  <si>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</si>
  <si>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</si>
  <si>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</si>
  <si>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</si>
  <si>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</si>
  <si>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</si>
  <si>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</si>
  <si>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</si>
  <si>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</si>
  <si>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</si>
  <si>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</si>
  <si>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</si>
  <si>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</si>
  <si>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</si>
  <si>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</si>
  <si>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</si>
  <si>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</si>
  <si>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</si>
  <si>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</si>
  <si>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</si>
  <si>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</si>
  <si>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</si>
  <si>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</si>
  <si>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</si>
  <si>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</si>
  <si>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</si>
  <si>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</si>
  <si>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</si>
  <si>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</si>
  <si>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</si>
  <si>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</si>
  <si>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</si>
  <si>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</si>
  <si>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</si>
  <si>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</si>
  <si>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</si>
  <si>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</si>
  <si>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</si>
  <si>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</si>
  <si>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</si>
  <si>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</si>
  <si>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</si>
  <si>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</si>
  <si>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</si>
  <si>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</si>
  <si>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</si>
  <si>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</si>
  <si>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</si>
  <si>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</si>
  <si>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</si>
  <si>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</si>
  <si>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</si>
  <si>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</si>
  <si>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</si>
  <si>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</si>
  <si>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</si>
  <si>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</si>
  <si>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</si>
  <si>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</si>
  <si>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</si>
  <si>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</si>
  <si>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</si>
  <si>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</si>
  <si>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</si>
  <si>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</si>
  <si>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</si>
  <si>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</si>
  <si>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</si>
  <si>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</si>
  <si>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</si>
  <si>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</si>
  <si>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</si>
  <si>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</si>
  <si>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</si>
  <si>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</si>
  <si>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</si>
  <si>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</si>
  <si>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</si>
  <si>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</si>
  <si>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</si>
  <si>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</si>
  <si>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</si>
  <si>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</si>
  <si>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</si>
  <si>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</si>
  <si>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</si>
  <si>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</si>
  <si>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</si>
  <si>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</si>
  <si>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</si>
  <si>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</si>
  <si>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</si>
  <si>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</si>
  <si>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</si>
  <si>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</si>
  <si>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</si>
  <si>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</si>
  <si>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</si>
  <si>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</si>
  <si>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</si>
  <si>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</si>
  <si>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</si>
  <si>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</si>
  <si>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</si>
  <si>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</si>
  <si>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</si>
  <si>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</si>
  <si>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</si>
  <si>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</si>
  <si>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</si>
  <si>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</si>
  <si>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</si>
  <si>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</si>
  <si>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</si>
  <si>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</si>
  <si>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</si>
  <si>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</si>
  <si>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</si>
  <si>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</si>
  <si>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</si>
  <si>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</si>
  <si>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</si>
  <si>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</si>
  <si>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</si>
  <si>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</si>
  <si>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</si>
  <si>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</si>
  <si>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</si>
  <si>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</si>
  <si>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</si>
  <si>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</si>
  <si>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</si>
  <si>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</si>
  <si>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</si>
  <si>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</si>
  <si>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</si>
  <si>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</si>
  <si>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</si>
  <si>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</si>
  <si>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</si>
  <si>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</si>
  <si>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</si>
  <si>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</si>
  <si>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</si>
  <si>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</si>
  <si>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</si>
  <si>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</si>
  <si>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</si>
  <si>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</si>
  <si>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</si>
  <si>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</si>
  <si>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</si>
  <si>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</si>
  <si>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</si>
  <si>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</si>
  <si>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</si>
  <si>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</si>
  <si>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</si>
  <si>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</si>
  <si>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</si>
  <si>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</si>
  <si>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</si>
  <si>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</si>
  <si>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</si>
  <si>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</si>
  <si>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</si>
  <si>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</si>
  <si>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</si>
  <si>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</si>
  <si>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</si>
  <si>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</si>
  <si>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</si>
  <si>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</si>
  <si>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</si>
  <si>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</si>
  <si>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</si>
  <si>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</si>
  <si>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</si>
  <si>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</si>
  <si>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</si>
  <si>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</si>
  <si>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</si>
  <si>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</si>
  <si>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</si>
  <si>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</si>
  <si>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</si>
  <si>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</si>
  <si>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</si>
  <si>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</si>
  <si>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</si>
  <si>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</si>
  <si>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</si>
  <si>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</si>
  <si>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</si>
  <si>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</si>
  <si>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</si>
  <si>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</si>
  <si>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</si>
  <si>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</si>
  <si>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</si>
  <si>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</si>
  <si>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</si>
  <si>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</si>
  <si>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</si>
  <si>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</si>
  <si>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</si>
  <si>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</si>
  <si>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</si>
  <si>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</si>
  <si>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</si>
  <si>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</si>
  <si>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</si>
  <si>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</si>
  <si>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</si>
  <si>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</si>
  <si>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</si>
  <si>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</si>
  <si>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</si>
  <si>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</si>
  <si>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</si>
  <si>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</si>
  <si>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</si>
  <si>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</si>
  <si>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</si>
  <si>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</si>
  <si>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</si>
  <si>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</si>
  <si>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</si>
  <si>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</si>
  <si>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</si>
  <si>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</si>
  <si>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</si>
  <si>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</si>
  <si>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</si>
  <si>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</si>
  <si>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</si>
  <si>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</si>
  <si>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</si>
  <si>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</si>
  <si>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</si>
  <si>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</si>
  <si>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</si>
  <si>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</si>
  <si>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</si>
  <si>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</si>
  <si>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</si>
  <si>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</si>
  <si>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</si>
  <si>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</si>
  <si>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</si>
  <si>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</si>
  <si>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</si>
  <si>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</si>
  <si>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</si>
  <si>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</si>
  <si>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</si>
  <si>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</si>
  <si>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</si>
  <si>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</si>
  <si>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</si>
  <si>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</si>
  <si>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</si>
  <si>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</si>
  <si>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</si>
  <si>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</si>
  <si>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</si>
  <si>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</si>
  <si>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</si>
  <si>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</si>
  <si>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</si>
  <si>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</si>
  <si>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</si>
  <si>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</si>
  <si>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</si>
  <si>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</si>
  <si>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</si>
  <si>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</si>
  <si>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</si>
  <si>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</si>
  <si>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</si>
  <si>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</si>
  <si>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</si>
  <si>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</si>
  <si>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</si>
  <si>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</si>
  <si>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</si>
  <si>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</si>
  <si>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</si>
  <si>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</si>
  <si>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</si>
  <si>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</si>
  <si>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</si>
  <si>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</si>
  <si>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</si>
  <si>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</si>
  <si>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</si>
  <si>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</si>
  <si>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</si>
  <si>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</si>
  <si>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</si>
  <si>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</si>
  <si>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</si>
  <si>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</si>
  <si>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</si>
  <si>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</si>
  <si>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</si>
  <si>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</si>
  <si>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</si>
  <si>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</si>
  <si>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</si>
  <si>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</si>
  <si>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</si>
  <si>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</si>
  <si>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</si>
  <si>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</si>
  <si>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</si>
  <si>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</si>
  <si>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</si>
  <si>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</si>
  <si>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</si>
  <si>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</si>
  <si>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</si>
  <si>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</si>
  <si>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</si>
  <si>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</si>
  <si>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</si>
  <si>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</si>
  <si>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</si>
  <si>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</si>
  <si>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</si>
  <si>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</si>
  <si>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</si>
  <si>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</si>
  <si>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</si>
  <si>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</si>
  <si>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</si>
  <si>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</si>
  <si>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</si>
  <si>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</si>
  <si>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</si>
  <si>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</si>
  <si>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</si>
  <si>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</si>
  <si>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</si>
  <si>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</si>
  <si>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</si>
  <si>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</si>
  <si>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</si>
  <si>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</si>
  <si>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</si>
  <si>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</si>
  <si>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</si>
  <si>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</si>
  <si>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</si>
  <si>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</si>
  <si>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</si>
  <si>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</si>
  <si>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</si>
  <si>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</si>
  <si>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</si>
  <si>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</si>
  <si>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</si>
  <si>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</si>
  <si>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</si>
  <si>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</si>
  <si>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</si>
  <si>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</si>
  <si>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</si>
  <si>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</si>
  <si>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</si>
  <si>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</si>
  <si>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</si>
  <si>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</si>
  <si>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</si>
  <si>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</si>
  <si>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</si>
  <si>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</si>
  <si>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</si>
  <si>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</si>
  <si>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</si>
  <si>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</si>
  <si>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</si>
  <si>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</si>
  <si>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</si>
  <si>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</si>
  <si>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</si>
  <si>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</si>
  <si>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</si>
  <si>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</si>
  <si>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</si>
  <si>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</si>
  <si>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</si>
  <si>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</si>
  <si>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</si>
  <si>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</si>
  <si>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</si>
  <si>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</si>
  <si>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</si>
  <si>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</si>
  <si>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</si>
  <si>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</si>
  <si>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</si>
  <si>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</si>
  <si>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</si>
  <si>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</si>
  <si>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</si>
  <si>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</si>
  <si>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</si>
  <si>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</si>
  <si>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</si>
  <si>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</si>
  <si>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</si>
  <si>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</si>
  <si>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</si>
  <si>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</si>
  <si>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</si>
  <si>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</si>
  <si>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</si>
  <si>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</si>
  <si>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</si>
  <si>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</si>
  <si>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</si>
  <si>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</si>
  <si>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</si>
  <si>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</si>
  <si>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</si>
  <si>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</si>
  <si>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</si>
  <si>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</si>
  <si>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</si>
  <si>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</si>
  <si>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</si>
  <si>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</si>
  <si>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</si>
  <si>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</si>
  <si>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</si>
  <si>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</si>
  <si>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</si>
  <si>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</si>
  <si>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</si>
  <si>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</si>
  <si>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</si>
  <si>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</si>
  <si>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</si>
  <si>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</si>
  <si>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</si>
  <si>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</si>
  <si>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</si>
  <si>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</si>
  <si>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</si>
  <si>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</si>
  <si>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</si>
  <si>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</si>
  <si>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</si>
  <si>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</si>
  <si>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</si>
  <si>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</si>
  <si>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</si>
  <si>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</si>
  <si>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</si>
  <si>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</si>
  <si>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</si>
  <si>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</si>
  <si>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</si>
  <si>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</si>
  <si>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</si>
  <si>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</si>
  <si>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</si>
  <si>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</si>
  <si>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</si>
  <si>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</si>
  <si>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</si>
  <si>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</si>
  <si>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</si>
  <si>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</si>
  <si>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</si>
  <si>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</si>
  <si>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</si>
  <si>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</si>
  <si>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</si>
  <si>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</si>
  <si>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</si>
  <si>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</si>
  <si>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</si>
  <si>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</si>
  <si>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</si>
  <si>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</si>
  <si>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</si>
  <si>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</si>
  <si>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</si>
  <si>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</si>
  <si>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</si>
  <si>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</si>
  <si>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</si>
  <si>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</si>
  <si>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</si>
  <si>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</si>
  <si>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</si>
  <si>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</si>
  <si>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</si>
  <si>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</si>
  <si>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</si>
  <si>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</si>
  <si>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</si>
  <si>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</si>
  <si>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</si>
  <si>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</si>
  <si>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</si>
  <si>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</si>
  <si>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</si>
  <si>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</si>
  <si>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</si>
  <si>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</si>
  <si>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</si>
  <si>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</si>
  <si>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</si>
  <si>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</si>
  <si>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</si>
  <si>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</si>
  <si>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</si>
  <si>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</si>
  <si>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</si>
  <si>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</si>
  <si>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</si>
  <si>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</si>
  <si>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</si>
  <si>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</si>
  <si>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</si>
  <si>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</si>
  <si>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</si>
  <si>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</si>
  <si>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</si>
  <si>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</si>
  <si>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</si>
  <si>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</si>
  <si>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</si>
  <si>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</si>
  <si>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</si>
  <si>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</si>
  <si>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</si>
  <si>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</si>
  <si>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</si>
  <si>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</si>
  <si>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</si>
  <si>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</si>
  <si>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</si>
  <si>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</si>
  <si>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</si>
  <si>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</si>
  <si>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</si>
  <si>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</si>
  <si>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</si>
  <si>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</si>
  <si>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</si>
  <si>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</si>
  <si>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</si>
  <si>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</si>
  <si>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</si>
  <si>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</si>
  <si>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</si>
  <si>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</si>
  <si>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</si>
  <si>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</si>
  <si>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</si>
  <si>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</si>
  <si>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</si>
  <si>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</si>
  <si>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</si>
  <si>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</si>
  <si>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</si>
  <si>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</si>
  <si>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</si>
  <si>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</si>
  <si>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</si>
  <si>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</si>
  <si>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</si>
  <si>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</si>
  <si>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</si>
  <si>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</si>
  <si>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</si>
  <si>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</si>
  <si>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</si>
  <si>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</si>
  <si>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</si>
  <si>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</si>
  <si>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</si>
  <si>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</si>
  <si>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</si>
  <si>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</si>
  <si>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</si>
  <si>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</si>
  <si>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</si>
  <si>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</si>
  <si>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</si>
  <si>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</si>
  <si>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</si>
  <si>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</si>
  <si>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</si>
  <si>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</si>
  <si>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</si>
  <si>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</si>
  <si>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</si>
  <si>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</si>
  <si>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</si>
  <si>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</si>
  <si>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</si>
  <si>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</si>
  <si>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</si>
  <si>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</si>
  <si>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</si>
  <si>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</si>
  <si>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</si>
  <si>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</si>
  <si>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</si>
  <si>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</si>
  <si>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</si>
  <si>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</si>
  <si>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</si>
  <si>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</si>
  <si>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</si>
  <si>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</si>
  <si>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</si>
  <si>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</si>
  <si>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</si>
  <si>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</si>
  <si>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</si>
  <si>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</si>
  <si>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</si>
  <si>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</si>
  <si>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</si>
  <si>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</si>
  <si>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</si>
  <si>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</si>
  <si>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</si>
  <si>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</si>
  <si>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</si>
  <si>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</si>
  <si>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</si>
  <si>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</si>
  <si>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</si>
  <si>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</si>
  <si>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</si>
  <si>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</si>
  <si>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</si>
  <si>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</si>
  <si>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</si>
  <si>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</si>
  <si>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</si>
  <si>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</si>
  <si>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</si>
  <si>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</si>
  <si>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</si>
  <si>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</si>
  <si>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</si>
  <si>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</si>
  <si>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</si>
  <si>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</si>
  <si>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</si>
  <si>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</si>
  <si>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</si>
  <si>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</si>
  <si>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</si>
  <si>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</si>
  <si>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</si>
  <si>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</si>
  <si>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</si>
  <si>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</si>
  <si>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</si>
  <si>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</si>
  <si>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</si>
  <si>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</si>
  <si>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</si>
  <si>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</si>
  <si>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</si>
  <si>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</si>
  <si>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</si>
  <si>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</si>
  <si>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</si>
  <si>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</si>
  <si>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</si>
  <si>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</si>
  <si>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</si>
  <si>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</si>
  <si>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</si>
  <si>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</si>
  <si>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</si>
  <si>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</si>
  <si>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</si>
  <si>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</si>
  <si>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</si>
  <si>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</si>
  <si>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</si>
  <si>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</si>
  <si>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</si>
  <si>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</si>
  <si>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</si>
  <si>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</si>
  <si>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</si>
  <si>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</si>
  <si>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</si>
  <si>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</si>
  <si>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</si>
  <si>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</si>
  <si>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</si>
  <si>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</si>
  <si>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</si>
  <si>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</si>
  <si>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</si>
  <si>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</si>
  <si>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</si>
  <si>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</si>
  <si>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</si>
  <si>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</si>
  <si>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</si>
  <si>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</si>
  <si>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</si>
  <si>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</si>
  <si>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</si>
  <si>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</si>
  <si>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</si>
  <si>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</si>
  <si>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</si>
  <si>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</si>
  <si>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</si>
  <si>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</si>
  <si>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</si>
  <si>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</si>
  <si>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</si>
  <si>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</si>
  <si>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</si>
  <si>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</si>
  <si>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</si>
  <si>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</si>
  <si>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</si>
  <si>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</si>
  <si>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</si>
  <si>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</si>
  <si>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</si>
  <si>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</si>
  <si>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</si>
  <si>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</si>
  <si>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</si>
  <si>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</si>
  <si>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</si>
  <si>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</si>
  <si>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</si>
  <si>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</si>
  <si>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</si>
  <si>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</si>
  <si>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</si>
  <si>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</si>
  <si>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</si>
  <si>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</si>
  <si>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</si>
  <si>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</si>
  <si>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</si>
  <si>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</si>
  <si>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</si>
  <si>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</si>
  <si>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</si>
  <si>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</si>
  <si>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</si>
  <si>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</si>
  <si>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</si>
  <si>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</si>
  <si>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</si>
  <si>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</si>
  <si>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</si>
  <si>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</si>
  <si>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</si>
  <si>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</si>
  <si>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</si>
  <si>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</si>
  <si>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</si>
  <si>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</si>
  <si>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</si>
  <si>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</si>
  <si>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</si>
  <si>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</si>
  <si>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</si>
  <si>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</si>
  <si>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</si>
  <si>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</si>
  <si>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</si>
  <si>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</si>
  <si>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</si>
  <si>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</si>
  <si>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</si>
  <si>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</si>
  <si>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</si>
  <si>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</si>
  <si>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</si>
  <si>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</si>
  <si>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</si>
  <si>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</si>
  <si>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</si>
  <si>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</si>
  <si>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</si>
  <si>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</si>
  <si>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</si>
  <si>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</si>
  <si>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</si>
  <si>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</si>
  <si>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</si>
  <si>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</si>
  <si>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</si>
  <si>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</si>
  <si>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</si>
  <si>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</si>
  <si>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</si>
  <si>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</si>
  <si>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</si>
  <si>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</si>
  <si>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</si>
  <si>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</si>
  <si>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</si>
  <si>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</si>
  <si>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</si>
  <si>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</si>
  <si>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</si>
  <si>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</si>
  <si>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</si>
  <si>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</si>
  <si>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</si>
  <si>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</si>
  <si>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</si>
  <si>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</si>
  <si>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</si>
  <si>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</si>
  <si>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</si>
  <si>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</si>
  <si>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</si>
  <si>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</si>
  <si>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</si>
  <si>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</si>
  <si>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</si>
  <si>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</si>
  <si>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</si>
  <si>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</si>
  <si>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</si>
  <si>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</si>
  <si>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</si>
  <si>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</si>
  <si>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</si>
  <si>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</si>
  <si>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</si>
  <si>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</si>
  <si>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</si>
  <si>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</si>
  <si>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</si>
  <si>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</si>
  <si>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</si>
  <si>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</si>
  <si>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</si>
  <si>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</si>
  <si>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</si>
  <si>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</si>
  <si>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</si>
  <si>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</si>
  <si>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</si>
  <si>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</si>
  <si>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</si>
  <si>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</si>
  <si>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</si>
  <si>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</si>
  <si>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</si>
  <si>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</si>
  <si>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</si>
  <si>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</si>
  <si>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</si>
  <si>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</si>
  <si>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</si>
  <si>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</si>
  <si>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</si>
  <si>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</si>
  <si>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</si>
  <si>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</si>
  <si>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</si>
  <si>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</si>
  <si>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</si>
  <si>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</si>
  <si>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</si>
  <si>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</si>
  <si>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</si>
  <si>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</si>
  <si>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</si>
  <si>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</si>
  <si>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</si>
  <si>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</si>
  <si>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</si>
  <si>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</si>
  <si>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</si>
  <si>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</si>
  <si>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</si>
  <si>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</si>
  <si>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</si>
  <si>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</si>
  <si>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</si>
  <si>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</si>
  <si>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</si>
  <si>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</si>
  <si>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</si>
  <si>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</si>
  <si>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</si>
  <si>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</si>
  <si>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</si>
  <si>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</si>
  <si>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</si>
  <si>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</si>
  <si>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</si>
  <si>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</si>
  <si>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</si>
  <si>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</si>
  <si>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</si>
  <si>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</si>
  <si>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</si>
  <si>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</si>
  <si>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</si>
  <si>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</si>
  <si>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</si>
  <si>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</si>
  <si>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</si>
  <si>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</si>
  <si>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</si>
  <si>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</si>
  <si>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</si>
  <si>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</si>
  <si>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</si>
  <si>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</si>
  <si>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</si>
  <si>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</si>
  <si>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</si>
  <si>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</si>
  <si>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</si>
  <si>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</si>
  <si>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</si>
  <si>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</si>
  <si>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</si>
  <si>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</si>
  <si>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</si>
  <si>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</si>
  <si>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</si>
  <si>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</si>
  <si>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</si>
  <si>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</si>
  <si>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</si>
  <si>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</si>
  <si>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</si>
  <si>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</si>
  <si>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</si>
  <si>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</si>
  <si>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</si>
  <si>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</si>
  <si>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</si>
  <si>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</si>
  <si>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</si>
  <si>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</si>
  <si>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</si>
  <si>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</si>
  <si>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</si>
  <si>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</si>
  <si>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</si>
  <si>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</si>
  <si>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</si>
  <si>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</si>
  <si>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</si>
  <si>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</si>
  <si>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</si>
  <si>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</si>
  <si>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</si>
  <si>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</si>
  <si>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</si>
  <si>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</si>
  <si>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</si>
  <si>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</si>
  <si>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</si>
  <si>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</si>
  <si>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</si>
  <si>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</si>
  <si>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</si>
  <si>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</si>
  <si>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</si>
  <si>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</si>
  <si>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</si>
  <si>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</si>
  <si>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</si>
  <si>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</si>
  <si>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</si>
  <si>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</si>
  <si>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</si>
  <si>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</si>
  <si>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</si>
  <si>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</si>
  <si>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</si>
  <si>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</si>
  <si>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</si>
  <si>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</si>
  <si>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</si>
  <si>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</si>
  <si>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</si>
  <si>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</si>
  <si>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</si>
  <si>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</si>
  <si>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</si>
  <si>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</si>
  <si>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</si>
  <si>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</si>
  <si>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</si>
  <si>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</si>
  <si>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</si>
  <si>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</si>
  <si>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</si>
  <si>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</si>
  <si>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</si>
  <si>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</si>
  <si>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</si>
  <si>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</si>
  <si>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</si>
  <si>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</si>
  <si>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</si>
  <si>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</si>
  <si>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</si>
  <si>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</si>
  <si>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</si>
  <si>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</si>
  <si>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</si>
  <si>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</si>
  <si>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</si>
  <si>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</si>
  <si>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</si>
  <si>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</si>
  <si>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</si>
  <si>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</si>
  <si>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</si>
  <si>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</si>
  <si>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</si>
  <si>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</si>
  <si>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</si>
  <si>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</si>
  <si>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</si>
  <si>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</si>
  <si>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</si>
  <si>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</si>
  <si>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</si>
  <si>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</si>
  <si>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</si>
  <si>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</si>
  <si>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</si>
  <si>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</si>
  <si>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</si>
  <si>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</si>
  <si>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</si>
  <si>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</si>
  <si>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</si>
  <si>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</si>
  <si>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</si>
  <si>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</si>
  <si>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</si>
  <si>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</si>
  <si>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</si>
  <si>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</si>
  <si>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</si>
  <si>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</si>
  <si>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</si>
  <si>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</si>
  <si>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</si>
  <si>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</si>
  <si>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</si>
  <si>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</si>
  <si>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</si>
  <si>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</si>
  <si>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</si>
  <si>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</si>
  <si>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</si>
  <si>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</si>
  <si>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</si>
  <si>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</si>
  <si>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</si>
  <si>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</si>
  <si>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</si>
  <si>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</si>
  <si>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</si>
  <si>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</si>
  <si>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</si>
  <si>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</si>
  <si>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</si>
  <si>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</si>
  <si>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</si>
  <si>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</si>
  <si>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</si>
  <si>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</si>
  <si>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</si>
  <si>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</si>
  <si>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</si>
  <si>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</si>
  <si>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</si>
  <si>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</si>
  <si>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</si>
  <si>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</si>
  <si>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</si>
  <si>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</si>
  <si>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</si>
  <si>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</si>
  <si>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</si>
  <si>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</si>
  <si>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</si>
  <si>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</si>
  <si>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</si>
  <si>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</si>
  <si>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</si>
  <si>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</si>
  <si>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</si>
  <si>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</si>
  <si>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</si>
  <si>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</si>
  <si>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</si>
  <si>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</si>
  <si>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</si>
  <si>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</si>
  <si>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</si>
  <si>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</si>
  <si>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</si>
  <si>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</si>
  <si>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</si>
  <si>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</si>
  <si>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</si>
  <si>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</si>
  <si>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</si>
  <si>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</si>
  <si>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</si>
  <si>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</si>
  <si>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</si>
  <si>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</si>
  <si>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</si>
  <si>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</si>
  <si>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</si>
  <si>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</si>
  <si>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</si>
  <si>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</si>
  <si>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</si>
  <si>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</si>
  <si>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</si>
  <si>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</si>
  <si>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</si>
  <si>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</si>
  <si>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</si>
  <si>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</si>
  <si>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</si>
  <si>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</si>
  <si>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</si>
  <si>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</si>
  <si>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</si>
  <si>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</si>
  <si>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</si>
  <si>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</si>
  <si>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</si>
  <si>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</si>
  <si>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</si>
  <si>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</si>
  <si>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</si>
  <si>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</si>
  <si>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</si>
  <si>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</si>
  <si>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</si>
  <si>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</si>
  <si>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</si>
  <si>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</si>
  <si>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</si>
  <si>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</si>
  <si>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</si>
  <si>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</si>
  <si>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</si>
  <si>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</si>
  <si>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</si>
  <si>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</si>
  <si>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</si>
  <si>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</si>
  <si>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</si>
  <si>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</si>
  <si>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</si>
  <si>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</si>
  <si>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</si>
  <si>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</si>
  <si>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</si>
  <si>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</si>
  <si>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</si>
  <si>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</si>
  <si>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</si>
  <si>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</si>
  <si>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</si>
  <si>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</si>
  <si>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</si>
  <si>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</si>
  <si>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</si>
  <si>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</si>
  <si>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</si>
  <si>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</si>
  <si>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</si>
  <si>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</si>
  <si>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</si>
  <si>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</si>
  <si>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</si>
  <si>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</si>
  <si>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</si>
  <si>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</si>
  <si>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</si>
  <si>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</si>
  <si>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</si>
  <si>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</si>
  <si>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</si>
  <si>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</si>
  <si>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</si>
  <si>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</si>
  <si>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</si>
  <si>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</si>
  <si>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</si>
  <si>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</si>
  <si>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</si>
  <si>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</si>
  <si>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</si>
  <si>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</si>
  <si>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</si>
  <si>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</si>
  <si>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</si>
  <si>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</si>
  <si>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</si>
  <si>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</si>
  <si>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</si>
  <si>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</si>
  <si>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</si>
  <si>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</si>
  <si>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</si>
  <si>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</si>
  <si>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</si>
  <si>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</si>
  <si>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</si>
  <si>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</si>
  <si>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</si>
  <si>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</si>
  <si>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</si>
  <si>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</si>
  <si>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</si>
  <si>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</si>
  <si>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</si>
  <si>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</si>
  <si>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</si>
  <si>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</si>
  <si>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</si>
  <si>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</si>
  <si>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</si>
  <si>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</si>
  <si>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</si>
  <si>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</si>
  <si>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</si>
  <si>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</si>
  <si>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</si>
  <si>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</si>
  <si>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</si>
  <si>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</si>
  <si>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</si>
  <si>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</si>
  <si>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</si>
  <si>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</si>
  <si>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</si>
  <si>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</si>
  <si>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</si>
  <si>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</si>
  <si>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</si>
  <si>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</si>
  <si>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</si>
  <si>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</si>
  <si>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</si>
  <si>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</si>
  <si>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</si>
  <si>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</si>
  <si>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</si>
  <si>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</si>
  <si>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</si>
  <si>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</si>
  <si>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</si>
  <si>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</si>
  <si>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</si>
  <si>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</si>
  <si>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</si>
  <si>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</si>
  <si>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</si>
  <si>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</si>
  <si>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</si>
  <si>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</si>
  <si>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</si>
  <si>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</si>
  <si>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</si>
  <si>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</si>
  <si>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</si>
  <si>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</si>
  <si>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</si>
  <si>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</si>
  <si>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</si>
  <si>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</si>
  <si>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</si>
  <si>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</si>
  <si>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</si>
  <si>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</si>
  <si>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</si>
  <si>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</si>
  <si>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</si>
  <si>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</si>
  <si>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</si>
  <si>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</si>
  <si>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</si>
  <si>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</si>
  <si>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</si>
  <si>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</si>
  <si>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</si>
  <si>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</si>
  <si>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</si>
  <si>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</si>
  <si>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</si>
  <si>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</si>
  <si>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</si>
  <si>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</si>
  <si>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</si>
  <si>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</si>
  <si>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</si>
  <si>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</si>
  <si>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</si>
  <si>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</si>
  <si>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</si>
  <si>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</si>
  <si>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</si>
  <si>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</si>
  <si>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</si>
  <si>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</si>
  <si>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</si>
  <si>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</si>
  <si>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</si>
  <si>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</si>
  <si>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</si>
  <si>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</si>
  <si>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</si>
  <si>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</si>
  <si>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</si>
  <si>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</si>
  <si>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</si>
  <si>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</si>
  <si>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</si>
  <si>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</si>
  <si>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</si>
  <si>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</si>
  <si>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</si>
  <si>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</si>
  <si>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</si>
  <si>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</si>
  <si>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</si>
  <si>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</si>
  <si>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</si>
  <si>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</si>
  <si>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</si>
  <si>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</si>
  <si>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</si>
  <si>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</si>
  <si>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</si>
  <si>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</si>
  <si>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</si>
  <si>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</si>
  <si>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</si>
  <si>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</si>
  <si>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</si>
  <si>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</si>
  <si>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</si>
  <si>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</si>
  <si>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</si>
  <si>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</si>
  <si>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</si>
  <si>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</si>
  <si>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</si>
  <si>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</si>
  <si>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</si>
  <si>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</si>
  <si>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</si>
  <si>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</si>
  <si>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</si>
  <si>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</si>
  <si>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</si>
  <si>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</si>
  <si>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</si>
  <si>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</si>
  <si>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</si>
  <si>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</si>
  <si>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</si>
  <si>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</si>
  <si>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</si>
  <si>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</si>
  <si>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</si>
  <si>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</si>
  <si>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</si>
  <si>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</si>
  <si>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</si>
  <si>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</si>
  <si>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</si>
  <si>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</si>
  <si>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</si>
  <si>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</si>
  <si>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</si>
  <si>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</si>
  <si>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</si>
  <si>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</si>
  <si>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</si>
  <si>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</si>
  <si>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</si>
  <si>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</si>
  <si>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</si>
  <si>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</si>
  <si>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</si>
  <si>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</si>
  <si>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</si>
  <si>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</si>
  <si>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</si>
  <si>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</si>
  <si>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</si>
  <si>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</si>
  <si>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</si>
  <si>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</si>
  <si>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</si>
  <si>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</si>
  <si>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</si>
  <si>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</si>
  <si>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</si>
  <si>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</si>
  <si>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</si>
  <si>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</si>
  <si>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</si>
  <si>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</si>
  <si>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</si>
  <si>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</si>
  <si>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</si>
  <si>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</si>
  <si>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</si>
  <si>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</si>
  <si>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</si>
  <si>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</si>
  <si>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</si>
  <si>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</si>
  <si>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</si>
  <si>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</si>
  <si>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</si>
  <si>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</si>
  <si>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</si>
  <si>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</si>
  <si>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</si>
  <si>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</si>
  <si>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</si>
  <si>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</si>
  <si>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</si>
  <si>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</si>
  <si>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</si>
  <si>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</si>
  <si>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</si>
  <si>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</si>
  <si>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</si>
  <si>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</si>
  <si>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</si>
  <si>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</si>
  <si>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</si>
  <si>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</si>
  <si>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</si>
  <si>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</si>
  <si>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</si>
  <si>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</si>
  <si>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</si>
  <si>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</si>
  <si>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</si>
  <si>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</si>
  <si>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</si>
  <si>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</si>
  <si>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</si>
  <si>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</si>
  <si>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</si>
  <si>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</si>
  <si>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</si>
  <si>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</si>
  <si>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</si>
  <si>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</si>
  <si>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</si>
  <si>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</si>
  <si>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</si>
  <si>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</si>
  <si>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</si>
  <si>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</si>
  <si>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</si>
  <si>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</si>
  <si>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</si>
  <si>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</si>
  <si>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</si>
  <si>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</si>
  <si>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</si>
  <si>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</si>
  <si>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</si>
  <si>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</si>
  <si>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</si>
  <si>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</si>
  <si>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</si>
  <si>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</si>
  <si>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</si>
  <si>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</si>
  <si>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</si>
  <si>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</si>
  <si>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</si>
  <si>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</si>
  <si>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</si>
  <si>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</si>
  <si>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</si>
  <si>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</si>
  <si>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</si>
  <si>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</si>
  <si>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</si>
  <si>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</si>
  <si>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</si>
  <si>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</si>
  <si>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</si>
  <si>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</si>
  <si>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</si>
  <si>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</si>
  <si>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</si>
  <si>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</si>
  <si>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</si>
  <si>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</si>
  <si>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</si>
  <si>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</si>
  <si>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</si>
  <si>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</si>
  <si>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</si>
  <si>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</si>
  <si>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</si>
  <si>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</si>
  <si>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</si>
  <si>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</si>
  <si>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</si>
  <si>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</si>
  <si>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</si>
  <si>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</si>
  <si>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</si>
  <si>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</si>
  <si>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</si>
  <si>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</si>
  <si>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</si>
  <si>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</si>
  <si>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</si>
  <si>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</si>
  <si>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</si>
  <si>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</si>
  <si>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</si>
  <si>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</si>
  <si>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</si>
  <si>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</si>
  <si>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</si>
  <si>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</si>
  <si>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</si>
  <si>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</si>
  <si>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</si>
  <si>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</si>
  <si>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</si>
  <si>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</si>
  <si>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</si>
  <si>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</si>
  <si>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</si>
  <si>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</si>
  <si>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</si>
  <si>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</si>
  <si>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</si>
  <si>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</si>
  <si>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</si>
  <si>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</si>
  <si>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</si>
  <si>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</si>
  <si>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</si>
  <si>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</si>
  <si>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</si>
  <si>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</si>
  <si>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</si>
  <si>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</si>
  <si>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</si>
  <si>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</si>
  <si>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</si>
  <si>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</si>
  <si>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</si>
  <si>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</si>
  <si>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</si>
  <si>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</si>
  <si>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</si>
  <si>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</si>
  <si>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</si>
  <si>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</si>
  <si>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</si>
  <si>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</si>
  <si>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</si>
  <si>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</si>
  <si>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</si>
  <si>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</si>
  <si>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</si>
  <si>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</si>
  <si>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</si>
  <si>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</si>
  <si>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</si>
  <si>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</si>
  <si>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</si>
  <si>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</si>
  <si>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</si>
  <si>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</si>
  <si>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</si>
  <si>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</si>
  <si>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</si>
  <si>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</si>
  <si>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</si>
  <si>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</si>
  <si>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</si>
  <si>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</si>
  <si>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</si>
  <si>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</si>
  <si>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</si>
  <si>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</si>
  <si>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</si>
  <si>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</si>
  <si>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</si>
  <si>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</si>
  <si>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</si>
  <si>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</si>
  <si>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</si>
  <si>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</si>
  <si>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</si>
  <si>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</si>
  <si>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</si>
  <si>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</si>
  <si>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</si>
  <si>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</si>
  <si>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</si>
  <si>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</si>
  <si>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</si>
  <si>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</si>
  <si>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</si>
  <si>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</si>
  <si>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</si>
  <si>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</si>
  <si>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</si>
  <si>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</si>
  <si>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</si>
  <si>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</si>
  <si>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</si>
  <si>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</si>
  <si>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</si>
  <si>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</si>
  <si>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</si>
  <si>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</si>
  <si>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</si>
  <si>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</si>
  <si>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</si>
  <si>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</si>
  <si>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</si>
  <si>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</si>
  <si>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</si>
  <si>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</si>
  <si>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</si>
  <si>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</si>
  <si>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</si>
  <si>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</si>
  <si>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</si>
  <si>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</si>
  <si>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</si>
  <si>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</si>
  <si>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</si>
  <si>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</si>
  <si>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</si>
  <si>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</si>
  <si>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</si>
  <si>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</si>
  <si>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</si>
  <si>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</si>
  <si>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</si>
  <si>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</si>
  <si>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</si>
  <si>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</si>
  <si>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</si>
  <si>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</si>
  <si>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</si>
  <si>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</si>
  <si>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</si>
  <si>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</si>
  <si>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</si>
  <si>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</si>
  <si>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</si>
  <si>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</si>
  <si>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</si>
  <si>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</si>
  <si>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</si>
  <si>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</si>
  <si>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</si>
  <si>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</si>
  <si>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</si>
  <si>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</si>
  <si>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</si>
  <si>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</si>
  <si>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</si>
  <si>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</si>
  <si>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</si>
  <si>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</si>
  <si>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</si>
  <si>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</si>
  <si>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</si>
  <si>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</si>
  <si>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</si>
  <si>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</si>
  <si>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</si>
  <si>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</si>
  <si>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</si>
  <si>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</si>
  <si>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</si>
  <si>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</si>
  <si>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</si>
  <si>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</si>
  <si>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</si>
  <si>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</si>
  <si>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</si>
  <si>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</si>
  <si>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</si>
  <si>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</si>
  <si>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</si>
  <si>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</si>
  <si>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</si>
  <si>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</si>
  <si>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</si>
  <si>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</si>
  <si>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</si>
  <si>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</si>
  <si>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</si>
  <si>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</si>
  <si>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</si>
  <si>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</si>
  <si>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</si>
  <si>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</si>
  <si>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</si>
  <si>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</si>
  <si>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</si>
  <si>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</si>
  <si>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</si>
  <si>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</si>
  <si>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</si>
  <si>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</si>
  <si>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</si>
  <si>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</si>
  <si>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</si>
  <si>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</si>
  <si>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</si>
  <si>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</si>
  <si>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</si>
  <si>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</si>
  <si>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</si>
  <si>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</si>
  <si>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</si>
  <si>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</si>
  <si>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</si>
  <si>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</si>
  <si>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</si>
  <si>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</si>
  <si>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</si>
  <si>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</si>
  <si>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</si>
  <si>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</si>
  <si>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</si>
  <si>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</si>
  <si>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</si>
  <si>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</si>
  <si>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</si>
  <si>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</si>
  <si>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</si>
  <si>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</si>
  <si>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</si>
  <si>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</si>
  <si>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</si>
  <si>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</si>
  <si>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</si>
  <si>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</si>
  <si>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</si>
  <si>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</si>
  <si>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</si>
  <si>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</si>
  <si>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</si>
  <si>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</si>
  <si>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</si>
  <si>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</si>
  <si>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</si>
  <si>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</si>
  <si>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</si>
  <si>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</si>
  <si>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</si>
  <si>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</si>
  <si>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</si>
  <si>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</si>
  <si>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</si>
  <si>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</si>
  <si>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</si>
  <si>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</si>
  <si>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</si>
  <si>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</si>
  <si>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</si>
  <si>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</si>
  <si>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</si>
  <si>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</si>
  <si>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</si>
  <si>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</si>
  <si>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</si>
  <si>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</si>
  <si>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</si>
  <si>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</si>
  <si>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</si>
  <si>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</si>
  <si>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</si>
  <si>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</si>
  <si>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</si>
  <si>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</si>
  <si>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</si>
  <si>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</si>
  <si>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</si>
  <si>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</si>
  <si>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</si>
  <si>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</si>
  <si>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</si>
  <si>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</si>
  <si>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</si>
  <si>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</si>
  <si>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</si>
  <si>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</si>
  <si>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</si>
  <si>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</si>
  <si>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</si>
  <si>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</si>
  <si>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</si>
  <si>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</si>
  <si>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</si>
  <si>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</si>
  <si>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</si>
  <si>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</si>
  <si>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</si>
  <si>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</si>
  <si>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</si>
  <si>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</si>
  <si>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</si>
  <si>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</si>
  <si>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</si>
  <si>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</si>
  <si>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</si>
  <si>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</si>
  <si>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</si>
  <si>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</si>
  <si>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</si>
  <si>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</si>
  <si>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</si>
  <si>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</si>
  <si>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</si>
  <si>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</si>
  <si>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</si>
  <si>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</si>
  <si>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</si>
  <si>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</si>
  <si>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</si>
  <si>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</si>
  <si>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</si>
  <si>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</si>
  <si>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</si>
  <si>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</si>
  <si>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</si>
  <si>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</si>
  <si>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</si>
  <si>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</si>
  <si>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</si>
  <si>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</si>
  <si>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</si>
  <si>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</si>
  <si>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</si>
  <si>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</si>
  <si>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</si>
  <si>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</si>
  <si>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</si>
  <si>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</si>
  <si>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</si>
  <si>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</si>
  <si>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</si>
  <si>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</si>
  <si>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</si>
  <si>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</si>
  <si>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</si>
  <si>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</si>
  <si>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</si>
  <si>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</si>
  <si>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</si>
  <si>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</si>
  <si>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</si>
  <si>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</si>
  <si>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</si>
  <si>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</si>
  <si>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</si>
  <si>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</si>
  <si>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</si>
  <si>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</si>
  <si>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</si>
  <si>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</si>
  <si>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</si>
  <si>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</si>
  <si>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</si>
  <si>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</si>
  <si>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</si>
  <si>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</si>
  <si>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</si>
  <si>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</si>
  <si>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</si>
  <si>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</si>
  <si>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</si>
  <si>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</si>
  <si>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</si>
  <si>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</si>
  <si>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</si>
  <si>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</si>
  <si>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</si>
  <si>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</si>
  <si>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</si>
  <si>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</si>
  <si>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</si>
  <si>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</si>
  <si>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</si>
  <si>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</si>
  <si>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</si>
  <si>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</si>
  <si>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</si>
  <si>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</si>
  <si>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</si>
  <si>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</si>
  <si>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</si>
  <si>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</si>
  <si>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</si>
  <si>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</si>
  <si>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</si>
  <si>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</si>
  <si>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</si>
  <si>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</si>
  <si>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</si>
  <si>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</si>
  <si>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</si>
  <si>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</si>
  <si>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</si>
  <si>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</si>
  <si>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</si>
  <si>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</si>
  <si>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</si>
  <si>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</si>
  <si>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</si>
  <si>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</si>
  <si>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</si>
  <si>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</si>
  <si>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</si>
  <si>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</si>
  <si>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</si>
  <si>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</si>
  <si>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</si>
  <si>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</si>
  <si>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</si>
  <si>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</si>
  <si>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</si>
  <si>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</si>
  <si>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</si>
  <si>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</si>
  <si>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</si>
  <si>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</si>
  <si>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</si>
  <si>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</si>
  <si>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</si>
  <si>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</si>
  <si>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</si>
  <si>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</si>
  <si>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</si>
  <si>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</si>
  <si>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</si>
  <si>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</si>
  <si>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</si>
  <si>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</si>
  <si>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</si>
  <si>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</si>
  <si>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</si>
  <si>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</si>
  <si>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</si>
  <si>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</si>
  <si>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</si>
  <si>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</si>
  <si>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</si>
  <si>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</si>
  <si>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</si>
  <si>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</si>
  <si>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</si>
  <si>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</si>
  <si>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</si>
  <si>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</si>
  <si>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</si>
  <si>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</si>
  <si>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</si>
  <si>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</si>
  <si>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</si>
  <si>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</si>
  <si>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</si>
  <si>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</si>
  <si>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</si>
  <si>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</si>
  <si>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</si>
  <si>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</si>
  <si>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</si>
  <si>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</si>
  <si>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</si>
  <si>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</si>
  <si>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</si>
  <si>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</si>
  <si>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</si>
  <si>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</si>
  <si>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</si>
  <si>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</si>
  <si>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</si>
  <si>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</si>
  <si>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</si>
  <si>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</si>
  <si>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</si>
  <si>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</si>
  <si>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</si>
  <si>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</si>
  <si>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</si>
  <si>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</si>
  <si>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</si>
  <si>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</si>
  <si>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</si>
  <si>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</si>
  <si>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</si>
  <si>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</si>
  <si>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</si>
  <si>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</si>
  <si>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</si>
  <si>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</si>
  <si>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</si>
  <si>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</si>
  <si>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</si>
  <si>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</si>
  <si>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</si>
  <si>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</si>
  <si>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</si>
  <si>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</si>
  <si>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</si>
  <si>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</si>
  <si>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</si>
  <si>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</si>
  <si>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</si>
  <si>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</si>
  <si>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</si>
  <si>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</si>
  <si>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</si>
  <si>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</si>
  <si>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</si>
  <si>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</si>
  <si>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</si>
  <si>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</si>
  <si>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</si>
  <si>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</si>
  <si>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</si>
  <si>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</si>
  <si>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</si>
  <si>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</si>
  <si>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</si>
  <si>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</si>
  <si>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</si>
  <si>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</si>
  <si>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</si>
  <si>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</si>
  <si>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</si>
  <si>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</si>
  <si>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</si>
  <si>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</si>
  <si>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</si>
  <si>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</si>
  <si>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</si>
  <si>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</si>
  <si>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</si>
  <si>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</si>
  <si>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</si>
  <si>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</si>
  <si>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</si>
  <si>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</si>
  <si>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</si>
  <si>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</si>
  <si>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</si>
  <si>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</si>
  <si>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</si>
  <si>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</si>
  <si>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</si>
  <si>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</si>
  <si>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</si>
  <si>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</si>
  <si>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</si>
  <si>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</si>
  <si>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</si>
  <si>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</si>
  <si>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</si>
  <si>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</si>
  <si>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</si>
  <si>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</si>
  <si>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</si>
  <si>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</si>
  <si>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</si>
  <si>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</si>
  <si>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</si>
  <si>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</si>
  <si>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</si>
  <si>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</si>
  <si>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</si>
  <si>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</si>
  <si>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</si>
  <si>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</si>
  <si>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</si>
  <si>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</si>
  <si>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</si>
  <si>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</si>
  <si>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</si>
  <si>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</si>
  <si>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</si>
  <si>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</si>
  <si>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</si>
  <si>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</si>
  <si>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</si>
  <si>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</si>
  <si>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</si>
  <si>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</si>
  <si>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</si>
  <si>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</si>
  <si>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</si>
  <si>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</si>
  <si>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</si>
  <si>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</si>
  <si>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</si>
  <si>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</si>
  <si>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</si>
  <si>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</si>
  <si>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</si>
  <si>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</si>
  <si>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</si>
  <si>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</si>
  <si>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</si>
  <si>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</si>
  <si>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</si>
  <si>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</si>
  <si>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</si>
  <si>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</si>
  <si>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</si>
  <si>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</si>
  <si>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</si>
  <si>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</si>
  <si>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</si>
  <si>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</si>
  <si>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</si>
  <si>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</si>
  <si>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</si>
  <si>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</si>
  <si>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</si>
  <si>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</si>
  <si>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</si>
  <si>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</si>
  <si>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</si>
  <si>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</si>
  <si>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</si>
  <si>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</si>
  <si>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</si>
  <si>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</si>
  <si>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</si>
  <si>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</si>
  <si>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</si>
  <si>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</si>
  <si>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</si>
  <si>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</si>
  <si>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</si>
  <si>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</si>
  <si>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</si>
  <si>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</si>
  <si>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</si>
  <si>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</si>
  <si>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</si>
  <si>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</si>
  <si>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</si>
  <si>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</si>
  <si>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</si>
  <si>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</si>
  <si>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</si>
  <si>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</si>
  <si>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</si>
  <si>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</si>
  <si>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</si>
  <si>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</si>
  <si>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</si>
  <si>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</si>
  <si>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</si>
  <si>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</si>
  <si>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</si>
  <si>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</si>
  <si>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</si>
  <si>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</si>
  <si>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</si>
  <si>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</si>
  <si>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</si>
  <si>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</si>
  <si>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</si>
  <si>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</si>
  <si>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</si>
  <si>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</si>
  <si>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</si>
  <si>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</si>
  <si>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</si>
  <si>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</si>
  <si>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</si>
  <si>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</si>
  <si>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</si>
  <si>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</si>
  <si>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</si>
  <si>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</si>
  <si>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</si>
  <si>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</si>
  <si>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</si>
  <si>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</si>
  <si>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</si>
  <si>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</si>
  <si>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</si>
  <si>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</si>
  <si>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</si>
  <si>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</si>
  <si>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</si>
  <si>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</si>
  <si>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</si>
  <si>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</si>
  <si>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</si>
  <si>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</si>
  <si>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</si>
  <si>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</si>
  <si>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</si>
  <si>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</si>
  <si>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</si>
  <si>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</si>
  <si>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</si>
  <si>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</si>
  <si>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</si>
  <si>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</si>
  <si>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</si>
  <si>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</si>
  <si>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</si>
  <si>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</si>
  <si>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</si>
  <si>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</si>
  <si>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</si>
  <si>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</si>
  <si>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</si>
  <si>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</si>
  <si>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</si>
  <si>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</si>
  <si>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</si>
  <si>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</si>
  <si>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</si>
  <si>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</si>
  <si>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</si>
  <si>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</si>
  <si>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</si>
  <si>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</si>
  <si>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</si>
  <si>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</si>
  <si>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</si>
  <si>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</si>
  <si>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</si>
  <si>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</si>
  <si>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</si>
  <si>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</si>
  <si>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</si>
  <si>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</si>
  <si>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</si>
  <si>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</si>
  <si>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</si>
  <si>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</si>
  <si>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</si>
  <si>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</si>
  <si>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</si>
  <si>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</si>
  <si>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</si>
  <si>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</si>
  <si>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</si>
  <si>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</si>
  <si>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</si>
  <si>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</si>
  <si>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</si>
  <si>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</si>
  <si>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</si>
  <si>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</si>
  <si>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</si>
  <si>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</si>
  <si>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</si>
  <si>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</si>
  <si>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</si>
  <si>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</si>
  <si>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</si>
  <si>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</si>
  <si>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</si>
  <si>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</si>
  <si>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</si>
  <si>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</si>
  <si>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</si>
  <si>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</si>
  <si>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</si>
  <si>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</si>
  <si>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</si>
  <si>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</si>
  <si>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</si>
  <si>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</si>
  <si>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</si>
  <si>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</si>
  <si>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</si>
  <si>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</si>
  <si>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</si>
  <si>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</si>
  <si>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</si>
  <si>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</si>
  <si>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</si>
  <si>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</si>
  <si>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</si>
  <si>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</si>
  <si>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</si>
  <si>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</si>
  <si>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</si>
  <si>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</si>
  <si>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</si>
  <si>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</si>
  <si>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</si>
  <si>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</si>
  <si>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</si>
  <si>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</si>
  <si>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</si>
  <si>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</si>
  <si>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</si>
  <si>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</si>
  <si>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</si>
  <si>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</si>
  <si>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</si>
  <si>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</si>
  <si>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</si>
  <si>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</si>
  <si>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</si>
  <si>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</si>
  <si>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</si>
  <si>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</si>
  <si>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</si>
  <si>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</si>
  <si>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</si>
  <si>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</si>
  <si>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</si>
  <si>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</si>
  <si>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</si>
  <si>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</si>
  <si>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</si>
  <si>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</si>
  <si>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</si>
  <si>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</si>
  <si>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</si>
  <si>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</si>
  <si>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</si>
  <si>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</si>
  <si>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</si>
  <si>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</si>
  <si>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</si>
  <si>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</si>
  <si>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</si>
  <si>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</si>
  <si>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</si>
  <si>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</si>
  <si>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</si>
  <si>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</si>
  <si>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</si>
  <si>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</si>
  <si>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</si>
  <si>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</si>
  <si>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</si>
  <si>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</si>
  <si>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</si>
  <si>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</si>
  <si>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</si>
  <si>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</si>
  <si>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</si>
  <si>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</si>
  <si>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</si>
  <si>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</si>
  <si>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</si>
  <si>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</si>
  <si>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</si>
  <si>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</si>
  <si>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</si>
  <si>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</si>
  <si>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</si>
  <si>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</si>
  <si>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</si>
  <si>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</si>
  <si>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</si>
  <si>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</si>
  <si>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</si>
  <si>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</si>
  <si>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</si>
  <si>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</si>
  <si>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</si>
  <si>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</si>
  <si>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</si>
  <si>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</si>
  <si>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</si>
  <si>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</si>
  <si>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</si>
  <si>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</si>
  <si>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</si>
  <si>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</si>
  <si>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</si>
  <si>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</si>
  <si>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</si>
  <si>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</si>
  <si>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</si>
  <si>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</si>
  <si>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</si>
  <si>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</si>
  <si>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</si>
  <si>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</si>
  <si>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</si>
  <si>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</si>
  <si>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</si>
  <si>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</si>
  <si>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</si>
  <si>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</si>
  <si>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</si>
  <si>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</si>
  <si>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</si>
  <si>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</si>
  <si>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</si>
  <si>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</si>
  <si>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</si>
  <si>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</si>
  <si>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</si>
  <si>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</si>
  <si>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</si>
  <si>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</si>
  <si>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</si>
  <si>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</si>
  <si>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</si>
  <si>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</si>
  <si>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</si>
  <si>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</si>
  <si>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</si>
  <si>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</si>
  <si>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</si>
  <si>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</si>
  <si>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</si>
  <si>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</si>
  <si>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</si>
  <si>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</si>
  <si>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</si>
  <si>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</si>
  <si>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</si>
  <si>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</si>
  <si>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</si>
  <si>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</si>
  <si>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</si>
  <si>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</si>
  <si>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</si>
  <si>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</si>
  <si>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</si>
  <si>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</si>
  <si>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</si>
  <si>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</si>
  <si>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</si>
  <si>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</si>
  <si>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</si>
  <si>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</si>
  <si>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</si>
  <si>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</si>
  <si>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</si>
  <si>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</si>
  <si>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</si>
  <si>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</si>
  <si>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</si>
  <si>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</si>
  <si>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</si>
  <si>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</si>
  <si>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</si>
  <si>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</si>
  <si>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</si>
  <si>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</si>
  <si>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</si>
  <si>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</si>
  <si>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</si>
  <si>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</si>
  <si>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</si>
  <si>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</si>
  <si>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</si>
  <si>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</si>
  <si>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</si>
  <si>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</si>
  <si>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</si>
  <si>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</si>
  <si>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</si>
  <si>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</si>
  <si>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</si>
  <si>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</si>
  <si>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</si>
  <si>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</si>
  <si>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</si>
  <si>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</si>
  <si>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</si>
  <si>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</si>
  <si>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</si>
  <si>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</si>
  <si>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</si>
  <si>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</si>
  <si>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</si>
  <si>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</si>
  <si>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</si>
  <si>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</si>
  <si>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</si>
  <si>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</si>
  <si>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</si>
  <si>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</si>
  <si>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</si>
  <si>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</si>
  <si>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</si>
  <si>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</si>
  <si>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</si>
  <si>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</si>
  <si>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</si>
  <si>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</si>
  <si>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</si>
  <si>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</si>
  <si>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</si>
  <si>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</si>
  <si>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</si>
  <si>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</si>
  <si>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</si>
  <si>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</si>
  <si>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</si>
  <si>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</si>
  <si>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</si>
  <si>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</si>
  <si>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</si>
  <si>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</si>
  <si>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</si>
  <si>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</si>
  <si>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</si>
  <si>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</si>
  <si>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</si>
  <si>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</si>
  <si>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</si>
  <si>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</si>
  <si>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</si>
  <si>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</si>
  <si>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</si>
  <si>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</si>
  <si>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</si>
  <si>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</si>
  <si>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</si>
  <si>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</si>
  <si>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</si>
  <si>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</si>
  <si>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</si>
  <si>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</si>
  <si>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</si>
  <si>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</si>
  <si>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</si>
  <si>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</si>
  <si>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</si>
  <si>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</si>
  <si>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</si>
  <si>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</si>
  <si>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</si>
  <si>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</si>
  <si>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</si>
  <si>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</si>
  <si>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</si>
  <si>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</si>
  <si>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</si>
  <si>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</si>
  <si>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</si>
  <si>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</si>
  <si>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</si>
  <si>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</si>
  <si>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</si>
  <si>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</si>
  <si>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</si>
  <si>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</si>
  <si>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</si>
  <si>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</si>
  <si>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</si>
  <si>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</si>
  <si>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</si>
  <si>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</si>
  <si>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</si>
  <si>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</si>
  <si>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</si>
  <si>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</si>
  <si>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</si>
  <si>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</si>
  <si>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</si>
  <si>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</si>
  <si>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</si>
  <si>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</si>
  <si>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</si>
  <si>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</si>
  <si>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</si>
  <si>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</si>
  <si>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</si>
  <si>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</si>
  <si>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</si>
  <si>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</si>
  <si>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</si>
  <si>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</si>
  <si>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</si>
  <si>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</si>
  <si>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</si>
  <si>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</si>
  <si>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</si>
  <si>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</si>
  <si>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</si>
  <si>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</si>
  <si>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</si>
  <si>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</si>
  <si>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</si>
  <si>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</si>
  <si>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</si>
  <si>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</si>
  <si>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</si>
  <si>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</si>
  <si>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</si>
  <si>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</si>
  <si>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</si>
  <si>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</si>
  <si>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</si>
  <si>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</si>
  <si>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</si>
  <si>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</si>
  <si>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</si>
  <si>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</si>
  <si>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</si>
  <si>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</si>
  <si>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</si>
  <si>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</si>
  <si>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</si>
  <si>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</si>
  <si>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</si>
  <si>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</si>
  <si>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</si>
  <si>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</si>
  <si>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</si>
  <si>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</si>
  <si>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</si>
  <si>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</si>
  <si>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</si>
  <si>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</si>
  <si>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</si>
  <si>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</si>
  <si>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</si>
  <si>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</si>
  <si>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</si>
  <si>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</si>
  <si>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</si>
  <si>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</si>
  <si>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</si>
  <si>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</si>
  <si>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</si>
  <si>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</si>
  <si>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</si>
  <si>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</si>
  <si>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</si>
  <si>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</si>
  <si>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</si>
  <si>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</si>
  <si>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</si>
  <si>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</si>
  <si>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</si>
  <si>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</si>
  <si>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</si>
  <si>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</si>
  <si>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</si>
  <si>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</si>
  <si>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</si>
  <si>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</si>
  <si>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</si>
  <si>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</si>
  <si>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</si>
  <si>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</si>
  <si>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</si>
  <si>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</si>
  <si>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</si>
  <si>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</si>
  <si>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</si>
  <si>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</si>
  <si>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</si>
  <si>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</si>
  <si>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</si>
  <si>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</si>
  <si>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</si>
  <si>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</si>
  <si>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</si>
  <si>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</si>
  <si>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</si>
  <si>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</si>
  <si>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</si>
  <si>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</si>
  <si>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</si>
  <si>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</si>
  <si>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</si>
  <si>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</si>
  <si>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</si>
  <si>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</si>
  <si>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</si>
  <si>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</si>
  <si>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</si>
  <si>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</si>
  <si>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</si>
  <si>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</si>
  <si>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</si>
  <si>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</si>
  <si>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</si>
  <si>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</si>
  <si>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</si>
  <si>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</si>
  <si>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</si>
  <si>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</si>
  <si>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</si>
  <si>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</si>
  <si>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</si>
  <si>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</si>
  <si>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</si>
  <si>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</si>
  <si>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</si>
  <si>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</si>
  <si>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</si>
  <si>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</si>
  <si>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</si>
  <si>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</si>
  <si>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</si>
  <si>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</si>
  <si>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</si>
  <si>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</si>
  <si>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</si>
  <si>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</si>
  <si>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</si>
  <si>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</si>
  <si>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</si>
  <si>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</si>
  <si>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</si>
  <si>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</si>
  <si>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</si>
  <si>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</si>
  <si>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</si>
  <si>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</si>
  <si>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</si>
  <si>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</si>
  <si>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</si>
  <si>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</si>
  <si>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</si>
  <si>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</si>
  <si>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</si>
  <si>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</si>
  <si>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</si>
  <si>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</si>
  <si>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</si>
  <si>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</si>
  <si>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</si>
  <si>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</si>
  <si>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</si>
  <si>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</si>
  <si>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</si>
  <si>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</si>
  <si>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</si>
  <si>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</si>
  <si>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</si>
  <si>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</si>
  <si>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</si>
  <si>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</si>
  <si>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</si>
  <si>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</si>
  <si>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</si>
  <si>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</si>
  <si>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</si>
  <si>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</si>
  <si>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</si>
  <si>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</si>
  <si>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</si>
  <si>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</si>
  <si>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</si>
  <si>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</si>
  <si>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</si>
  <si>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</si>
  <si>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</si>
  <si>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</si>
  <si>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</si>
  <si>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</si>
  <si>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</si>
  <si>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</si>
  <si>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</si>
  <si>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</si>
  <si>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</si>
  <si>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</si>
  <si>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</si>
  <si>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</si>
  <si>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</si>
  <si>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</si>
  <si>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</si>
  <si>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</si>
  <si>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</si>
  <si>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</si>
  <si>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</si>
  <si>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</si>
  <si>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</si>
  <si>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</si>
  <si>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</si>
  <si>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</si>
  <si>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</si>
  <si>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</si>
  <si>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</si>
  <si>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</si>
  <si>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</si>
  <si>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</si>
  <si>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</si>
  <si>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</si>
  <si>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</si>
  <si>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</si>
  <si>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</si>
  <si>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</si>
  <si>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</si>
  <si>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</si>
  <si>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</si>
  <si>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</si>
  <si>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</si>
  <si>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</si>
  <si>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</si>
  <si>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</si>
  <si>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</si>
  <si>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</si>
  <si>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</si>
  <si>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</si>
  <si>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</si>
  <si>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</si>
  <si>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</si>
  <si>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</si>
  <si>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</si>
  <si>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</si>
  <si>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</si>
  <si>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</si>
  <si>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</si>
  <si>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</si>
  <si>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</si>
  <si>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</si>
  <si>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</si>
  <si>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</si>
  <si>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</si>
  <si>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</si>
  <si>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</si>
  <si>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</si>
  <si>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</si>
  <si>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</si>
  <si>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</si>
  <si>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</si>
  <si>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</si>
  <si>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</si>
  <si>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</si>
  <si>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</si>
  <si>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</si>
  <si>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</si>
  <si>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</si>
  <si>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</si>
  <si>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</si>
  <si>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</si>
  <si>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</si>
  <si>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</si>
  <si>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</si>
  <si>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</si>
  <si>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</si>
  <si>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</si>
  <si>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</si>
  <si>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</si>
  <si>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</si>
  <si>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</si>
  <si>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</si>
  <si>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</si>
  <si>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</si>
  <si>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</si>
  <si>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</si>
  <si>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</si>
  <si>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</si>
  <si>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</si>
  <si>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</si>
  <si>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</si>
  <si>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</si>
  <si>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</si>
  <si>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</si>
  <si>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</si>
  <si>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</si>
  <si>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</si>
  <si>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</si>
  <si>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</si>
  <si>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</si>
  <si>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</si>
  <si>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</si>
  <si>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</si>
  <si>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</si>
  <si>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</si>
  <si>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</si>
  <si>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</si>
  <si>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</si>
  <si>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</si>
  <si>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</si>
  <si>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</si>
  <si>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</si>
  <si>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</si>
  <si>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</si>
  <si>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</si>
  <si>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</si>
  <si>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</si>
  <si>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</si>
  <si>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</si>
  <si>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</si>
  <si>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</si>
  <si>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</si>
  <si>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</si>
  <si>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</si>
  <si>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</si>
  <si>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</si>
  <si>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</si>
  <si>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</si>
  <si>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</si>
  <si>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</si>
  <si>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</si>
  <si>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</si>
  <si>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</si>
  <si>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</si>
  <si>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</si>
  <si>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</si>
  <si>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</si>
  <si>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</si>
  <si>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</si>
  <si>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</si>
  <si>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</si>
  <si>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</si>
  <si>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</si>
  <si>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</si>
  <si>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</si>
  <si>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</si>
  <si>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</si>
  <si>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</si>
  <si>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</si>
  <si>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</si>
  <si>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</si>
  <si>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</si>
  <si>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</si>
  <si>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</si>
  <si>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</si>
  <si>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</si>
  <si>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</si>
  <si>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</si>
  <si>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</si>
  <si>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</si>
  <si>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</si>
  <si>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</si>
  <si>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</si>
  <si>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</si>
  <si>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</si>
  <si>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</si>
  <si>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</si>
  <si>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</si>
  <si>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</si>
  <si>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</si>
  <si>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</si>
  <si>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</si>
  <si>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</si>
  <si>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</si>
  <si>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</si>
  <si>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</si>
  <si>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</si>
  <si>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</si>
  <si>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</si>
  <si>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</si>
  <si>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</si>
  <si>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</si>
  <si>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</si>
  <si>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</si>
  <si>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</si>
  <si>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</si>
  <si>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</si>
  <si>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</si>
  <si>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</si>
  <si>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</si>
  <si>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</si>
  <si>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</si>
  <si>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</si>
  <si>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</si>
  <si>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</si>
  <si>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</si>
  <si>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</si>
  <si>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</si>
  <si>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</si>
  <si>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</si>
  <si>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</si>
  <si>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</si>
  <si>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</si>
  <si>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</si>
  <si>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</si>
  <si>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</si>
  <si>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</si>
  <si>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</si>
  <si>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</si>
  <si>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</si>
  <si>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</si>
  <si>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</si>
  <si>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</si>
  <si>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</si>
  <si>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</si>
  <si>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</si>
  <si>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</si>
  <si>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</si>
  <si>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</si>
  <si>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</si>
  <si>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</si>
  <si>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</si>
  <si>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</si>
  <si>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</si>
  <si>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</si>
  <si>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</si>
  <si>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</si>
  <si>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</si>
  <si>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</si>
  <si>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</si>
  <si>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</si>
  <si>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</si>
  <si>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</si>
  <si>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</si>
  <si>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</si>
  <si>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</si>
  <si>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</si>
  <si>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</si>
  <si>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</si>
  <si>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</si>
  <si>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</si>
  <si>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</si>
  <si>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</si>
  <si>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</si>
  <si>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</si>
  <si>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</si>
  <si>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</si>
  <si>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</si>
  <si>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</si>
  <si>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</si>
  <si>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</si>
  <si>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</si>
  <si>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</si>
  <si>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</si>
  <si>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</si>
  <si>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</si>
  <si>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</si>
  <si>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</si>
  <si>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</si>
  <si>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</si>
  <si>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</si>
  <si>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</si>
  <si>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</si>
  <si>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</si>
  <si>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</si>
  <si>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</si>
  <si>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</si>
  <si>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</si>
  <si>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</si>
  <si>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</si>
  <si>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</si>
  <si>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</si>
  <si>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</si>
  <si>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</si>
  <si>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</si>
  <si>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</si>
  <si>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</si>
  <si>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</si>
  <si>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</si>
  <si>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</si>
  <si>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</si>
  <si>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</si>
  <si>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</si>
  <si>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</si>
  <si>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</si>
  <si>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</si>
  <si>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</si>
  <si>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</si>
  <si>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</si>
  <si>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</si>
  <si>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</si>
  <si>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</si>
  <si>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</si>
  <si>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</si>
  <si>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</si>
  <si>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</si>
  <si>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</si>
  <si>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</si>
  <si>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</si>
  <si>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</si>
  <si>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</si>
  <si>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</si>
  <si>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</si>
  <si>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</si>
  <si>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</si>
  <si>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</si>
  <si>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</si>
  <si>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</si>
  <si>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</si>
  <si>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</si>
  <si>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</si>
  <si>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</si>
  <si>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</si>
  <si>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</si>
  <si>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</si>
  <si>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</si>
  <si>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</si>
  <si>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</si>
  <si>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</si>
  <si>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</si>
  <si>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</si>
  <si>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</si>
  <si>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</si>
  <si>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</si>
  <si>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</si>
  <si>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</si>
  <si>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</si>
  <si>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</si>
  <si>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</si>
  <si>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</si>
  <si>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</si>
  <si>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</si>
  <si>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</si>
  <si>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</si>
  <si>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</si>
  <si>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</si>
  <si>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</si>
  <si>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</si>
  <si>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</si>
  <si>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</si>
  <si>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</si>
  <si>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</si>
  <si>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</si>
  <si>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</si>
  <si>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</si>
  <si>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</si>
  <si>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</si>
  <si>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</si>
  <si>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</si>
  <si>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</si>
  <si>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</si>
  <si>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</si>
  <si>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</si>
  <si>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</si>
  <si>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</si>
  <si>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</si>
  <si>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</si>
  <si>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</si>
  <si>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</si>
  <si>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</si>
  <si>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</si>
  <si>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</si>
  <si>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</si>
  <si>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</si>
  <si>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</si>
  <si>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</si>
  <si>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</si>
  <si>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</si>
  <si>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</si>
  <si>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</si>
  <si>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</si>
  <si>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</si>
  <si>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</si>
  <si>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</si>
  <si>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</si>
  <si>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</si>
  <si>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</si>
  <si>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</si>
  <si>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</si>
  <si>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</si>
  <si>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</si>
  <si>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</si>
  <si>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</si>
  <si>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</si>
  <si>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</si>
  <si>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</si>
  <si>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</si>
  <si>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</si>
  <si>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</si>
  <si>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</si>
  <si>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</si>
  <si>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</si>
  <si>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</si>
  <si>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</si>
  <si>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</si>
  <si>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</si>
  <si>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</si>
  <si>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</si>
  <si>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</si>
  <si>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</si>
  <si>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</si>
  <si>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</si>
  <si>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</si>
  <si>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</si>
  <si>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</si>
  <si>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</si>
  <si>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</si>
  <si>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</si>
  <si>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</si>
  <si>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</si>
  <si>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</si>
  <si>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</si>
  <si>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</si>
  <si>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</si>
  <si>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</si>
  <si>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</si>
  <si>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</si>
  <si>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</si>
  <si>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</si>
  <si>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</si>
  <si>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</si>
  <si>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</si>
  <si>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</si>
  <si>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</si>
  <si>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</si>
  <si>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</si>
  <si>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</si>
  <si>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</si>
  <si>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</si>
  <si>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</si>
  <si>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</si>
  <si>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</si>
  <si>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</si>
  <si>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</si>
  <si>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</si>
  <si>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</si>
  <si>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</si>
  <si>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</si>
  <si>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</si>
  <si>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</si>
  <si>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</si>
  <si>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</si>
  <si>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</si>
  <si>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</si>
  <si>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</si>
  <si>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</si>
  <si>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</si>
  <si>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</si>
  <si>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</si>
  <si>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</si>
  <si>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</si>
  <si>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</si>
  <si>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</si>
  <si>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</si>
  <si>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</si>
  <si>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</si>
  <si>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</si>
  <si>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</si>
  <si>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</si>
  <si>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</si>
  <si>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</si>
  <si>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</si>
  <si>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</si>
  <si>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</si>
  <si>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</si>
  <si>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</si>
  <si>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</si>
  <si>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</si>
  <si>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</si>
  <si>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</si>
  <si>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</si>
  <si>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</si>
  <si>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</si>
  <si>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</si>
  <si>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</si>
  <si>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</si>
  <si>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</si>
  <si>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</si>
  <si>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</si>
  <si>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</si>
  <si>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</si>
  <si>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</si>
  <si>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</si>
  <si>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</si>
  <si>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</si>
  <si>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</si>
  <si>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</si>
  <si>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</si>
  <si>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</si>
  <si>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</si>
  <si>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</si>
  <si>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</si>
  <si>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</si>
  <si>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</si>
  <si>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</si>
  <si>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</si>
  <si>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</si>
  <si>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</si>
  <si>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</si>
  <si>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</si>
  <si>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</si>
  <si>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</si>
  <si>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</si>
  <si>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</si>
  <si>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</si>
  <si>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</si>
  <si>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</si>
  <si>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</si>
  <si>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</si>
  <si>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</si>
  <si>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</si>
  <si>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</si>
  <si>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</si>
  <si>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</si>
  <si>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</si>
  <si>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</si>
  <si>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</si>
  <si>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</si>
  <si>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</si>
  <si>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</si>
  <si>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</si>
  <si>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</si>
  <si>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</si>
  <si>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</si>
  <si>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</si>
  <si>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</si>
  <si>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</si>
  <si>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</si>
  <si>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</si>
  <si>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</si>
  <si>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</si>
  <si>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</si>
  <si>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</si>
  <si>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</si>
  <si>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</si>
  <si>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</si>
  <si>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</si>
  <si>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</si>
  <si>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</si>
  <si>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</si>
  <si>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</si>
  <si>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</si>
  <si>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</si>
  <si>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</si>
  <si>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</si>
  <si>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</si>
  <si>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</si>
  <si>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</si>
  <si>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</si>
  <si>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</si>
  <si>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</si>
  <si>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</si>
  <si>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</si>
  <si>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</si>
  <si>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</si>
  <si>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</si>
  <si>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</si>
  <si>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</si>
  <si>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</si>
  <si>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</si>
  <si>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</si>
  <si>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</si>
  <si>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</si>
  <si>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</si>
  <si>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</si>
  <si>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</si>
  <si>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</si>
  <si>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</si>
  <si>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</si>
  <si>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</si>
  <si>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</si>
  <si>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</si>
  <si>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</si>
  <si>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</si>
  <si>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</si>
  <si>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</si>
  <si>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</si>
  <si>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</si>
  <si>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</si>
  <si>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</si>
  <si>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</si>
  <si>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</si>
  <si>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</si>
  <si>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</si>
  <si>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</si>
  <si>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</si>
  <si>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</si>
  <si>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</si>
  <si>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</si>
  <si>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</si>
  <si>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</si>
  <si>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</si>
  <si>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</si>
  <si>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</si>
  <si>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</si>
  <si>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</si>
  <si>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</si>
  <si>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</si>
  <si>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</si>
  <si>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</si>
  <si>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</si>
  <si>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</si>
  <si>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</si>
  <si>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</si>
  <si>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</si>
  <si>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</si>
  <si>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</si>
  <si>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</si>
  <si>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</si>
  <si>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</si>
  <si>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</si>
  <si>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</si>
  <si>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</si>
  <si>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</si>
  <si>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</si>
  <si>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</si>
  <si>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</si>
  <si>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</si>
  <si>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</si>
  <si>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</si>
  <si>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</si>
  <si>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</si>
  <si>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</si>
  <si>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</si>
  <si>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</si>
  <si>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</si>
  <si>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</si>
  <si>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</si>
  <si>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</si>
  <si>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</si>
  <si>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</si>
  <si>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</si>
  <si>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</si>
  <si>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</si>
  <si>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</si>
  <si>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</si>
  <si>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</si>
  <si>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</si>
  <si>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</si>
  <si>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</si>
  <si>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</si>
  <si>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</si>
  <si>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</si>
  <si>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</si>
  <si>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</si>
  <si>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</si>
  <si>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</si>
  <si>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</si>
  <si>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</si>
  <si>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</si>
  <si>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</si>
  <si>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</si>
  <si>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</si>
  <si>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</si>
  <si>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</si>
  <si>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</si>
  <si>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</si>
  <si>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</si>
  <si>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</si>
  <si>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</si>
  <si>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</si>
  <si>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</si>
  <si>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</si>
  <si>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</si>
  <si>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</si>
  <si>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</si>
  <si>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</si>
  <si>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</si>
  <si>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</si>
  <si>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</si>
  <si>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</si>
  <si>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</si>
  <si>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</si>
  <si>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</si>
  <si>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</si>
  <si>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</si>
  <si>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</si>
  <si>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</si>
  <si>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</si>
  <si>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</si>
  <si>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</si>
  <si>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</si>
  <si>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</si>
  <si>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</si>
  <si>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</si>
  <si>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</si>
  <si>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</si>
  <si>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</si>
  <si>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</si>
  <si>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</si>
  <si>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</si>
  <si>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</si>
  <si>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</si>
  <si>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</si>
  <si>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</si>
  <si>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</si>
  <si>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</si>
  <si>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</si>
  <si>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</si>
  <si>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</si>
  <si>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</si>
  <si>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</si>
  <si>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</si>
  <si>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</si>
  <si>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</si>
  <si>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</si>
  <si>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</si>
  <si>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</si>
  <si>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</si>
  <si>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</si>
  <si>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</si>
  <si>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</si>
  <si>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</si>
  <si>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</si>
  <si>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</si>
  <si>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</si>
  <si>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</si>
  <si>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</si>
  <si>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</si>
  <si>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</si>
  <si>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</si>
  <si>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</si>
  <si>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</si>
  <si>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</si>
  <si>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</si>
  <si>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</si>
  <si>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</si>
  <si>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</si>
  <si>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</si>
  <si>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</si>
  <si>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</si>
  <si>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</si>
  <si>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</si>
  <si>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</si>
  <si>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</si>
  <si>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</si>
  <si>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</si>
  <si>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</si>
  <si>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</si>
  <si>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</si>
  <si>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</si>
  <si>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</si>
  <si>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</si>
  <si>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</si>
  <si>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</si>
  <si>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</si>
  <si>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</si>
  <si>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</si>
  <si>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</si>
  <si>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</si>
  <si>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</si>
  <si>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</si>
  <si>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</si>
  <si>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</si>
  <si>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</si>
  <si>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</si>
  <si>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</si>
  <si>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</si>
  <si>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</si>
  <si>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</si>
  <si>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</si>
  <si>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</si>
  <si>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</si>
  <si>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</si>
  <si>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</si>
  <si>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</si>
  <si>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</si>
  <si>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</si>
  <si>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</si>
  <si>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</si>
  <si>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</si>
  <si>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</si>
  <si>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</si>
  <si>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</si>
  <si>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</si>
  <si>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</si>
  <si>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</si>
  <si>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</si>
  <si>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</si>
  <si>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</si>
  <si>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</si>
  <si>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</si>
  <si>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</si>
  <si>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</si>
  <si>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</si>
  <si>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</si>
  <si>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</si>
  <si>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</si>
  <si>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</si>
  <si>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</si>
  <si>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</si>
  <si>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</si>
  <si>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</si>
  <si>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</si>
  <si>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</si>
  <si>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</si>
  <si>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</si>
  <si>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</si>
  <si>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</si>
  <si>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</si>
  <si>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</si>
  <si>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</si>
  <si>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</si>
  <si>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</si>
  <si>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</si>
  <si>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</si>
  <si>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</si>
  <si>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</si>
  <si>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</si>
  <si>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</si>
  <si>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</si>
  <si>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</si>
  <si>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</si>
  <si>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</si>
  <si>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</si>
  <si>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</si>
  <si>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</si>
  <si>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</si>
  <si>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</si>
  <si>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</si>
  <si>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</si>
  <si>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</si>
  <si>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</si>
  <si>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</si>
  <si>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</si>
  <si>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</si>
  <si>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</si>
  <si>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</si>
  <si>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</si>
  <si>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</si>
  <si>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</si>
  <si>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</si>
  <si>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</si>
  <si>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</si>
  <si>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</si>
  <si>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</si>
  <si>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</si>
  <si>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</si>
  <si>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</si>
  <si>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</si>
  <si>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</si>
  <si>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</si>
  <si>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</si>
  <si>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</si>
  <si>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</si>
  <si>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</si>
  <si>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</si>
  <si>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</si>
  <si>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</si>
  <si>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</si>
  <si>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</si>
  <si>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</si>
  <si>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</si>
  <si>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</si>
  <si>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</si>
  <si>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</si>
  <si>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</si>
  <si>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</si>
  <si>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</si>
  <si>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</si>
  <si>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</si>
  <si>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</si>
  <si>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</si>
  <si>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</si>
  <si>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</si>
  <si>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</si>
  <si>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</si>
  <si>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</si>
  <si>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</si>
  <si>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</si>
  <si>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</si>
  <si>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</si>
  <si>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</si>
  <si>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</si>
  <si>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</si>
  <si>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</si>
  <si>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</si>
  <si>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</si>
  <si>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</si>
  <si>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</si>
  <si>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</si>
  <si>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</si>
  <si>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</si>
  <si>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</si>
  <si>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</si>
  <si>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</si>
  <si>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</si>
  <si>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</si>
  <si>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</si>
  <si>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</si>
  <si>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</si>
  <si>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</si>
  <si>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</si>
  <si>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</si>
  <si>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</si>
  <si>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</si>
  <si>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</si>
  <si>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</si>
  <si>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</si>
  <si>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</si>
  <si>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</si>
  <si>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</si>
  <si>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</si>
  <si>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</si>
  <si>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</si>
  <si>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</si>
  <si>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</si>
  <si>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</si>
  <si>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</si>
  <si>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</si>
  <si>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</si>
  <si>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</si>
  <si>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</si>
  <si>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</si>
  <si>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</si>
  <si>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</si>
  <si>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</si>
  <si>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</si>
  <si>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</si>
  <si>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</si>
  <si>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</si>
  <si>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</si>
  <si>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</si>
  <si>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</si>
  <si>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</si>
  <si>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</si>
  <si>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</si>
  <si>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</si>
  <si>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</si>
  <si>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</si>
  <si>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</si>
  <si>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</si>
  <si>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</si>
  <si>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</si>
  <si>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</si>
  <si>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</si>
  <si>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</si>
  <si>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</si>
  <si>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</si>
  <si>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</si>
  <si>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</si>
  <si>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</si>
  <si>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</si>
  <si>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</si>
  <si>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</si>
  <si>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</si>
  <si>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</si>
  <si>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</si>
  <si>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</si>
  <si>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</si>
  <si>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</si>
  <si>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</si>
  <si>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</si>
  <si>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</si>
  <si>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</si>
  <si>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</si>
  <si>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</si>
  <si>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</si>
  <si>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</si>
  <si>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</si>
  <si>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</si>
  <si>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</si>
  <si>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</si>
  <si>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</si>
  <si>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</si>
  <si>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</si>
  <si>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</si>
  <si>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</si>
  <si>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</si>
  <si>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</si>
  <si>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</si>
  <si>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</si>
  <si>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</si>
  <si>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</si>
  <si>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</si>
  <si>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</si>
  <si>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</si>
  <si>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</si>
  <si>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</si>
  <si>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</si>
  <si>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</si>
  <si>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</si>
  <si>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</si>
  <si>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</si>
  <si>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</si>
  <si>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</si>
  <si>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</si>
  <si>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</si>
  <si>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</si>
  <si>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</si>
  <si>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</si>
  <si>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</si>
  <si>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</si>
  <si>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</si>
  <si>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</si>
  <si>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</si>
  <si>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</si>
  <si>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</si>
  <si>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</si>
  <si>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</si>
  <si>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</si>
  <si>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</si>
  <si>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</si>
  <si>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</si>
  <si>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</si>
  <si>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</si>
  <si>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</si>
  <si>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</si>
  <si>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</si>
  <si>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</si>
  <si>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</si>
  <si>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</si>
  <si>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</si>
  <si>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</si>
  <si>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</si>
  <si>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</si>
  <si>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</si>
  <si>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</si>
  <si>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</si>
  <si>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</si>
  <si>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</si>
  <si>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</si>
  <si>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</si>
  <si>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</si>
  <si>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</si>
  <si>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</si>
  <si>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</si>
  <si>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</si>
  <si>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</si>
  <si>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</si>
  <si>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</si>
  <si>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</si>
  <si>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</si>
  <si>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</si>
  <si>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</si>
  <si>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</si>
  <si>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</si>
  <si>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</si>
  <si>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</si>
  <si>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</si>
  <si>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</si>
  <si>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</si>
  <si>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</si>
  <si>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</si>
  <si>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</si>
  <si>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</si>
  <si>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</si>
  <si>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</si>
  <si>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</si>
  <si>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</si>
  <si>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</si>
  <si>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</si>
  <si>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</si>
  <si>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</si>
  <si>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</si>
  <si>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</si>
  <si>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</si>
  <si>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</si>
  <si>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</si>
  <si>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</si>
  <si>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</si>
  <si>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</si>
  <si>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</si>
  <si>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</si>
  <si>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</si>
  <si>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</si>
  <si>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</si>
  <si>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</si>
  <si>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</si>
  <si>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</si>
  <si>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</si>
  <si>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</si>
  <si>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</si>
  <si>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</si>
  <si>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</si>
  <si>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</si>
  <si>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</si>
  <si>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</si>
  <si>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</si>
  <si>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</si>
  <si>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</si>
  <si>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</si>
  <si>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</si>
  <si>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</si>
  <si>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</si>
  <si>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</si>
  <si>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</si>
  <si>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</si>
  <si>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</si>
  <si>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</si>
  <si>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</si>
  <si>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</si>
  <si>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</si>
  <si>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</si>
  <si>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</si>
  <si>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</si>
  <si>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</si>
  <si>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</si>
  <si>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</si>
  <si>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</si>
  <si>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</si>
  <si>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</si>
  <si>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</si>
  <si>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</si>
  <si>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</si>
  <si>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</si>
  <si>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</si>
  <si>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</si>
  <si>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</si>
  <si>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</si>
  <si>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</si>
  <si>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</si>
  <si>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</si>
  <si>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</si>
  <si>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</si>
  <si>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</si>
  <si>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</si>
  <si>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</si>
  <si>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</si>
  <si>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</si>
  <si>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</si>
  <si>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</si>
  <si>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</si>
  <si>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</si>
  <si>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</si>
  <si>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</si>
  <si>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</si>
  <si>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</si>
  <si>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</si>
  <si>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</si>
  <si>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</si>
  <si>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</si>
  <si>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</si>
  <si>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</si>
  <si>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</si>
  <si>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</si>
  <si>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</si>
  <si>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</si>
  <si>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</si>
  <si>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</si>
  <si>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</si>
  <si>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</si>
  <si>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</si>
  <si>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</si>
  <si>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</si>
  <si>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</si>
  <si>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</si>
  <si>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</si>
  <si>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</si>
  <si>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</si>
  <si>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</si>
  <si>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</si>
  <si>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</si>
  <si>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</si>
  <si>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</si>
  <si>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</si>
  <si>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</si>
  <si>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</si>
  <si>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</si>
  <si>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</si>
  <si>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</si>
  <si>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</si>
  <si>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</si>
  <si>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</si>
  <si>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</si>
  <si>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</si>
  <si>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</si>
  <si>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</si>
  <si>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</si>
  <si>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</si>
  <si>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</si>
  <si>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</si>
  <si>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</si>
  <si>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</si>
  <si>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</si>
  <si>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</si>
  <si>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</si>
  <si>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</si>
  <si>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</si>
  <si>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</si>
  <si>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</si>
  <si>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</si>
  <si>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</si>
  <si>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</si>
  <si>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</si>
  <si>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</si>
  <si>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</si>
  <si>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</si>
  <si>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</si>
  <si>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</si>
  <si>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</si>
  <si>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</si>
  <si>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</si>
  <si>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</si>
  <si>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</si>
  <si>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</si>
  <si>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</si>
  <si>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</si>
  <si>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</si>
  <si>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</si>
  <si>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</si>
  <si>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</si>
  <si>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</si>
  <si>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</si>
  <si>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</si>
  <si>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</si>
  <si>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</si>
  <si>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</si>
  <si>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</si>
  <si>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</si>
  <si>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</si>
  <si>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</si>
  <si>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</si>
  <si>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</si>
  <si>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</si>
  <si>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</si>
  <si>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</si>
  <si>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</si>
  <si>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</si>
  <si>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</si>
  <si>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</si>
  <si>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</si>
  <si>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</si>
  <si>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</si>
  <si>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</si>
  <si>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</si>
  <si>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</si>
  <si>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</si>
  <si>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</si>
  <si>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</si>
  <si>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</si>
  <si>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</si>
  <si>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</si>
  <si>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</si>
  <si>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</si>
  <si>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</si>
  <si>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</si>
  <si>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</si>
  <si>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</si>
  <si>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</si>
  <si>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</si>
  <si>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</si>
  <si>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</si>
  <si>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</si>
  <si>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</si>
  <si>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</si>
  <si>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</si>
  <si>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</si>
  <si>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</si>
  <si>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</si>
  <si>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</si>
  <si>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</si>
  <si>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</si>
  <si>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</si>
  <si>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</si>
  <si>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</si>
  <si>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</si>
  <si>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</si>
  <si>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</si>
  <si>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</si>
  <si>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</si>
  <si>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</si>
  <si>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</si>
  <si>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</si>
  <si>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</si>
  <si>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</si>
  <si>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</si>
  <si>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</si>
  <si>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</si>
  <si>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</si>
  <si>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</si>
  <si>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</si>
  <si>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</si>
  <si>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</si>
  <si>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</si>
  <si>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</si>
  <si>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</si>
  <si>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</si>
  <si>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</si>
  <si>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</si>
  <si>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</si>
  <si>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</si>
  <si>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</si>
  <si>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</si>
  <si>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</si>
  <si>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</si>
  <si>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</si>
  <si>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</si>
  <si>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</si>
  <si>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</si>
  <si>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</si>
  <si>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</si>
  <si>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</si>
  <si>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</si>
  <si>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</si>
  <si>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</si>
  <si>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</si>
  <si>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</si>
  <si>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</si>
  <si>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</si>
  <si>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</si>
  <si>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</si>
  <si>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</si>
  <si>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</si>
  <si>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</si>
  <si>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</si>
  <si>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</si>
  <si>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</si>
  <si>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</si>
  <si>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</si>
  <si>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</si>
  <si>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</si>
  <si>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</si>
  <si>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</si>
  <si>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</si>
  <si>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</si>
  <si>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</si>
  <si>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</si>
  <si>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</si>
  <si>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</si>
  <si>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</si>
  <si>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</si>
  <si>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</si>
  <si>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</si>
  <si>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</si>
  <si>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</si>
  <si>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</si>
  <si>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</si>
  <si>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</si>
  <si>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</si>
  <si>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</si>
  <si>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</si>
  <si>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</si>
  <si>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</si>
  <si>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</si>
  <si>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</si>
  <si>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</si>
  <si>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</si>
  <si>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</si>
  <si>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</si>
  <si>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</si>
  <si>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</si>
  <si>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</si>
  <si>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</si>
  <si>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</si>
  <si>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</si>
  <si>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</si>
  <si>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</si>
  <si>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</si>
  <si>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</si>
  <si>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</si>
  <si>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</si>
  <si>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</si>
  <si>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</si>
  <si>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</si>
  <si>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</si>
  <si>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</si>
  <si>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</si>
  <si>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</si>
  <si>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</si>
  <si>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</si>
  <si>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</si>
  <si>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</si>
  <si>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</si>
  <si>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</si>
  <si>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</si>
  <si>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</si>
  <si>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</si>
  <si>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</si>
  <si>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</si>
  <si>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</si>
  <si>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</si>
  <si>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</si>
  <si>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</si>
  <si>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</si>
  <si>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</si>
  <si>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</si>
  <si>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</si>
  <si>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</si>
  <si>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</si>
  <si>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</si>
  <si>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</si>
  <si>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</si>
  <si>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</si>
  <si>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</si>
  <si>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</si>
  <si>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</si>
  <si>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</si>
  <si>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</si>
  <si>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</si>
  <si>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</si>
  <si>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</si>
  <si>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</si>
  <si>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</si>
  <si>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</si>
  <si>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</si>
  <si>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</si>
  <si>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</si>
  <si>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</si>
  <si>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</si>
  <si>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</si>
  <si>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</si>
  <si>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</si>
  <si>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</si>
  <si>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</si>
  <si>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</si>
  <si>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</si>
  <si>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</si>
  <si>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</si>
  <si>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</si>
  <si>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</si>
  <si>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</si>
  <si>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</si>
  <si>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</si>
  <si>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</si>
  <si>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</si>
  <si>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</si>
  <si>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</si>
  <si>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</si>
  <si>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</si>
  <si>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</si>
  <si>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</si>
  <si>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</si>
  <si>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</si>
  <si>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</si>
  <si>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</si>
  <si>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</si>
  <si>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</si>
  <si>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</si>
  <si>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</si>
  <si>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</si>
  <si>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</si>
  <si>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</si>
  <si>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</si>
  <si>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</si>
  <si>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</si>
  <si>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</si>
  <si>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</si>
  <si>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</si>
  <si>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</si>
  <si>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</si>
  <si>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</si>
  <si>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</si>
  <si>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</si>
  <si>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</si>
  <si>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</si>
  <si>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</si>
  <si>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</si>
  <si>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</si>
  <si>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</si>
  <si>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</si>
  <si>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</si>
  <si>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</si>
  <si>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</si>
  <si>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</si>
  <si>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</si>
  <si>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</si>
  <si>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</si>
  <si>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</si>
  <si>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</si>
  <si>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</si>
  <si>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</si>
  <si>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</si>
  <si>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</si>
  <si>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</si>
  <si>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</si>
  <si>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</si>
  <si>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</si>
  <si>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</si>
  <si>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</si>
  <si>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</si>
  <si>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</si>
  <si>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</si>
  <si>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</si>
  <si>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</si>
  <si>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</si>
  <si>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</si>
  <si>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</si>
  <si>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</si>
  <si>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</si>
  <si>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</si>
  <si>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</si>
  <si>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</si>
  <si>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</si>
  <si>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</si>
  <si>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</si>
  <si>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</si>
  <si>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</si>
  <si>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</si>
  <si>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</si>
  <si>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</si>
  <si>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</si>
  <si>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</si>
  <si>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</si>
  <si>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</si>
  <si>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</si>
  <si>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</si>
  <si>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</si>
  <si>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</si>
  <si>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</si>
  <si>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</si>
  <si>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</si>
  <si>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</si>
  <si>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</si>
  <si>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</si>
  <si>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</si>
  <si>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</si>
  <si>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</si>
  <si>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</si>
  <si>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</si>
  <si>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</si>
  <si>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</si>
  <si>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</si>
  <si>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</si>
  <si>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</si>
  <si>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</si>
  <si>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</si>
  <si>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</si>
  <si>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</si>
  <si>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</si>
  <si>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</si>
  <si>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</si>
  <si>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</si>
  <si>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</si>
  <si>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</si>
  <si>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</si>
  <si>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</si>
  <si>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</si>
  <si>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</si>
  <si>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</si>
  <si>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</si>
  <si>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</si>
  <si>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</si>
  <si>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</si>
  <si>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</si>
  <si>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</si>
  <si>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</si>
  <si>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</si>
  <si>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</si>
  <si>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</si>
  <si>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</si>
  <si>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</si>
  <si>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</si>
  <si>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</si>
  <si>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</si>
  <si>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</si>
  <si>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</si>
  <si>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</si>
  <si>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</si>
  <si>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</si>
  <si>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</si>
  <si>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</si>
  <si>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</si>
  <si>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</si>
  <si>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</si>
  <si>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</si>
  <si>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</si>
  <si>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</si>
  <si>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</si>
  <si>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</si>
  <si>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</si>
  <si>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</si>
  <si>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</si>
  <si>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</si>
  <si>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</si>
  <si>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</si>
  <si>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</si>
  <si>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</si>
  <si>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</si>
  <si>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</si>
  <si>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</si>
  <si>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</si>
  <si>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</si>
  <si>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</si>
  <si>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</si>
  <si>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</si>
  <si>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</si>
  <si>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</si>
  <si>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</si>
  <si>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</si>
  <si>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</si>
  <si>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</si>
  <si>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</si>
  <si>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</si>
  <si>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</si>
  <si>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</si>
  <si>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</si>
  <si>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</si>
  <si>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</si>
  <si>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</si>
  <si>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</si>
  <si>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</si>
  <si>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</si>
  <si>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</si>
  <si>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</si>
  <si>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</si>
  <si>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</si>
  <si>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</si>
  <si>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</si>
  <si>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</si>
  <si>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</si>
  <si>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</si>
  <si>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</si>
  <si>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</si>
  <si>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</si>
  <si>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</si>
  <si>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</si>
  <si>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</si>
  <si>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</si>
  <si>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</si>
  <si>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</si>
  <si>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</si>
  <si>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</si>
  <si>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</si>
  <si>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</si>
  <si>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</si>
  <si>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</si>
  <si>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</si>
  <si>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</si>
  <si>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</si>
  <si>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</si>
  <si>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</si>
  <si>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</si>
  <si>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</si>
  <si>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</si>
  <si>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</si>
  <si>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</si>
  <si>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</si>
  <si>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</si>
  <si>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</si>
  <si>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</si>
  <si>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</si>
  <si>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</si>
  <si>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</si>
  <si>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</si>
  <si>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</si>
  <si>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</si>
  <si>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</si>
  <si>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</si>
  <si>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</si>
  <si>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</si>
  <si>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</si>
  <si>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</si>
  <si>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</si>
  <si>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</si>
  <si>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</si>
  <si>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</si>
  <si>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</si>
  <si>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</si>
  <si>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</si>
  <si>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</si>
  <si>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</si>
  <si>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</si>
  <si>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</si>
  <si>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</si>
  <si>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</si>
  <si>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</si>
  <si>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</si>
  <si>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</si>
  <si>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</si>
  <si>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</si>
  <si>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</si>
  <si>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</si>
  <si>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</si>
  <si>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</si>
  <si>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</si>
  <si>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</si>
  <si>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</si>
  <si>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</si>
  <si>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</si>
  <si>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</si>
  <si>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</si>
  <si>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</si>
  <si>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</si>
  <si>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</si>
  <si>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</si>
  <si>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</si>
  <si>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</si>
  <si>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</si>
  <si>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</si>
  <si>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</si>
  <si>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</si>
  <si>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</si>
  <si>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</si>
  <si>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</si>
  <si>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</si>
  <si>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</si>
  <si>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</si>
  <si>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</si>
  <si>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</si>
  <si>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</si>
  <si>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</si>
  <si>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</si>
  <si>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</si>
  <si>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</si>
  <si>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</si>
  <si>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</si>
  <si>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</si>
  <si>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</si>
  <si>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</si>
  <si>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</si>
  <si>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</si>
  <si>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</si>
  <si>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</si>
  <si>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</si>
  <si>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</si>
  <si>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</si>
  <si>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</si>
  <si>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</si>
  <si>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</si>
  <si>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</si>
  <si>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</si>
  <si>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</si>
  <si>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</si>
  <si>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</si>
  <si>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</si>
  <si>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</si>
  <si>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</si>
  <si>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</si>
  <si>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</si>
  <si>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</si>
  <si>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</si>
  <si>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</si>
  <si>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</si>
  <si>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</si>
  <si>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</si>
  <si>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</si>
  <si>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</si>
  <si>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</si>
  <si>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</si>
  <si>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</si>
  <si>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</si>
  <si>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</si>
  <si>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</si>
  <si>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</si>
  <si>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</si>
  <si>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</si>
  <si>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</si>
  <si>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</si>
  <si>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</si>
  <si>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</si>
  <si>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</si>
  <si>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</si>
  <si>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</si>
  <si>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</si>
  <si>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</si>
  <si>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</si>
  <si>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</si>
  <si>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</si>
  <si>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</si>
  <si>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</si>
  <si>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</si>
  <si>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</si>
  <si>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</si>
  <si>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</si>
  <si>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</si>
  <si>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</si>
  <si>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</si>
  <si>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</si>
  <si>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</si>
  <si>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</si>
  <si>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</si>
  <si>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</si>
  <si>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</si>
  <si>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</si>
  <si>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</si>
  <si>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</si>
  <si>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</si>
  <si>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</si>
  <si>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</si>
  <si>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</si>
  <si>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</si>
  <si>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</si>
  <si>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</si>
  <si>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</si>
  <si>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</si>
  <si>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</si>
  <si>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</si>
  <si>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</si>
  <si>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</si>
  <si>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</si>
  <si>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</si>
  <si>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</si>
  <si>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</si>
  <si>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</si>
  <si>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</si>
  <si>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</si>
  <si>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</si>
  <si>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</si>
  <si>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</si>
  <si>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</si>
  <si>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</si>
  <si>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</si>
  <si>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</si>
  <si>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</si>
  <si>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</si>
  <si>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</si>
  <si>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</si>
  <si>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</si>
  <si>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</si>
  <si>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</si>
  <si>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</si>
  <si>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</si>
  <si>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</si>
  <si>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</si>
  <si>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</si>
  <si>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</si>
  <si>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</si>
  <si>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</si>
  <si>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</si>
  <si>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</si>
  <si>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</si>
  <si>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</si>
  <si>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</si>
  <si>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</si>
  <si>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</si>
  <si>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</si>
  <si>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</si>
  <si>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</si>
  <si>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</si>
  <si>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</si>
  <si>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</si>
  <si>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</si>
  <si>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</si>
  <si>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</si>
  <si>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</si>
  <si>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</si>
  <si>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</si>
  <si>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</si>
  <si>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</si>
  <si>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</si>
  <si>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</si>
  <si>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</si>
  <si>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</si>
  <si>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</si>
  <si>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</si>
  <si>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</si>
  <si>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</si>
  <si>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</si>
  <si>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</si>
  <si>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</si>
  <si>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</si>
  <si>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</si>
  <si>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</si>
  <si>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</si>
  <si>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</si>
  <si>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</si>
  <si>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</si>
  <si>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</si>
  <si>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</si>
  <si>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</si>
  <si>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</si>
  <si>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</si>
  <si>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</si>
  <si>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</si>
  <si>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</si>
  <si>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</si>
  <si>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</si>
  <si>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</si>
  <si>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</si>
  <si>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</si>
  <si>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</si>
  <si>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</si>
  <si>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</si>
  <si>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</si>
  <si>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</si>
  <si>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</si>
  <si>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</si>
  <si>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</si>
  <si>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</si>
  <si>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</si>
  <si>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</si>
  <si>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</si>
  <si>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</si>
  <si>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</si>
  <si>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</si>
  <si>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</si>
  <si>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</si>
  <si>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</si>
  <si>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</si>
  <si>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</si>
  <si>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</si>
  <si>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</si>
  <si>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</si>
  <si>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</si>
  <si>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</si>
  <si>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</si>
  <si>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</si>
  <si>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</si>
  <si>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</si>
  <si>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</si>
  <si>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</si>
  <si>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</si>
  <si>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</si>
  <si>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</si>
  <si>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</si>
  <si>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</si>
  <si>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</si>
  <si>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</si>
  <si>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</si>
  <si>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</si>
  <si>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</si>
  <si>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</si>
  <si>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</si>
  <si>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</si>
  <si>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</si>
  <si>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</si>
  <si>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</si>
  <si>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</si>
  <si>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</si>
  <si>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</si>
  <si>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</si>
  <si>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</si>
  <si>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</si>
  <si>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</si>
  <si>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</si>
  <si>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</si>
  <si>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</si>
  <si>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</si>
  <si>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</si>
  <si>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</si>
  <si>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</si>
  <si>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</si>
  <si>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</si>
  <si>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</si>
  <si>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</si>
  <si>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</si>
  <si>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</si>
  <si>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</si>
  <si>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</si>
  <si>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</si>
  <si>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</si>
  <si>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</si>
  <si>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</si>
  <si>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</si>
  <si>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</si>
  <si>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</si>
  <si>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</si>
  <si>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</si>
  <si>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</si>
  <si>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</si>
  <si>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</si>
  <si>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</si>
  <si>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</si>
  <si>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</si>
  <si>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</si>
  <si>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</si>
  <si>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</si>
  <si>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</si>
  <si>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</si>
  <si>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</si>
  <si>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</si>
  <si>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</si>
  <si>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</si>
  <si>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</si>
  <si>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</si>
  <si>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</si>
  <si>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</si>
  <si>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</si>
  <si>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</si>
  <si>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</si>
  <si>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</si>
  <si>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</si>
  <si>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</si>
  <si>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</si>
  <si>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</si>
  <si>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</si>
  <si>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</si>
  <si>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</si>
  <si>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</si>
  <si>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</si>
  <si>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</si>
  <si>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</si>
  <si>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</si>
  <si>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</si>
  <si>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</si>
  <si>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</si>
  <si>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</si>
  <si>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</si>
  <si>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</si>
  <si>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</si>
  <si>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</si>
  <si>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</si>
  <si>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</si>
  <si>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</si>
  <si>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</si>
  <si>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</si>
  <si>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</si>
  <si>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</si>
  <si>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</si>
  <si>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</si>
  <si>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</si>
  <si>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</si>
  <si>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</si>
  <si>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</si>
  <si>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</si>
  <si>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</si>
  <si>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</si>
  <si>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</si>
  <si>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</si>
  <si>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</si>
  <si>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</si>
  <si>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</si>
  <si>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</si>
  <si>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</si>
  <si>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</si>
  <si>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</si>
  <si>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</si>
  <si>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</si>
  <si>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</si>
  <si>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</si>
  <si>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</si>
  <si>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</si>
  <si>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</si>
  <si>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</si>
  <si>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</si>
  <si>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</si>
  <si>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</si>
  <si>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</si>
  <si>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</si>
  <si>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</si>
  <si>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</si>
  <si>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</si>
  <si>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</si>
  <si>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</si>
  <si>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</si>
  <si>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</si>
  <si>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</si>
  <si>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</si>
  <si>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</si>
  <si>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</si>
  <si>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</si>
  <si>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</si>
  <si>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</si>
  <si>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</si>
  <si>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</si>
  <si>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</si>
  <si>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</si>
  <si>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</si>
  <si>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</si>
  <si>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</si>
  <si>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</si>
  <si>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</si>
  <si>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</si>
  <si>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</si>
  <si>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</si>
  <si>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</si>
  <si>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</si>
  <si>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</si>
  <si>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</si>
  <si>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</si>
  <si>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</si>
  <si>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</si>
  <si>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</si>
  <si>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</si>
  <si>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</si>
  <si>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</si>
  <si>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</si>
  <si>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</si>
  <si>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</si>
  <si>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</si>
  <si>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</si>
  <si>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</si>
  <si>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</si>
  <si>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</si>
  <si>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</si>
  <si>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</si>
  <si>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</si>
  <si>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</si>
  <si>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</si>
  <si>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</si>
  <si>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</si>
  <si>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</si>
  <si>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</si>
  <si>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</si>
  <si>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</si>
  <si>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</si>
  <si>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</si>
  <si>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</si>
  <si>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</si>
  <si>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</si>
  <si>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</si>
  <si>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</si>
  <si>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</si>
  <si>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</si>
  <si>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</si>
  <si>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</si>
  <si>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</si>
  <si>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</si>
  <si>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</si>
  <si>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</si>
  <si>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</si>
  <si>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</si>
  <si>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</si>
  <si>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</si>
  <si>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</si>
  <si>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</si>
  <si>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</si>
  <si>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</si>
  <si>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</si>
  <si>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</si>
  <si>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</si>
  <si>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</si>
  <si>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</si>
  <si>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</si>
  <si>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</si>
  <si>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</si>
  <si>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</si>
  <si>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</si>
  <si>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</si>
  <si>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</si>
  <si>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</si>
  <si>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</si>
  <si>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</si>
  <si>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</si>
  <si>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</si>
  <si>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</si>
  <si>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</si>
  <si>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</si>
  <si>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</si>
  <si>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</si>
  <si>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</si>
  <si>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</si>
  <si>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</si>
  <si>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</si>
  <si>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</si>
  <si>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</si>
  <si>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</si>
  <si>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</si>
  <si>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</si>
  <si>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</si>
  <si>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</si>
  <si>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</si>
  <si>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</si>
  <si>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</si>
  <si>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</si>
  <si>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</si>
  <si>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</si>
  <si>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</si>
  <si>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</si>
  <si>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</si>
  <si>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</si>
  <si>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</si>
  <si>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</si>
  <si>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</si>
  <si>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</si>
  <si>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</si>
  <si>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</si>
  <si>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</si>
  <si>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</si>
  <si>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</si>
  <si>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</si>
  <si>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</si>
  <si>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</si>
  <si>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</si>
  <si>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</si>
  <si>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</si>
  <si>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</si>
  <si>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</si>
  <si>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</si>
  <si>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</si>
  <si>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</si>
  <si>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</si>
  <si>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</si>
  <si>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</si>
  <si>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</si>
  <si>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</si>
  <si>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</si>
  <si>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</si>
  <si>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</si>
  <si>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</si>
  <si>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</si>
  <si>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</si>
  <si>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</si>
  <si>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</si>
  <si>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</si>
  <si>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</si>
  <si>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</si>
  <si>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</si>
  <si>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</si>
  <si>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</si>
  <si>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</si>
  <si>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</si>
  <si>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</si>
  <si>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</si>
  <si>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</si>
  <si>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</si>
  <si>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</si>
  <si>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</si>
  <si>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</si>
  <si>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</si>
  <si>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</si>
  <si>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</si>
  <si>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</si>
  <si>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</si>
  <si>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</si>
  <si>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</si>
  <si>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</si>
  <si>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</si>
  <si>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</si>
  <si>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</si>
  <si>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</si>
  <si>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</si>
  <si>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</si>
  <si>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</si>
  <si>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</si>
  <si>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</si>
  <si>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</si>
  <si>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</si>
  <si>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</si>
  <si>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</si>
  <si>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</si>
  <si>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</si>
  <si>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</si>
  <si>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</si>
  <si>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</si>
  <si>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</si>
  <si>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</si>
  <si>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</si>
  <si>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</si>
  <si>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</si>
  <si>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</si>
  <si>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</si>
  <si>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</si>
  <si>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</si>
  <si>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</si>
  <si>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</si>
  <si>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</si>
  <si>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</si>
  <si>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</si>
  <si>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</si>
  <si>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</si>
  <si>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</si>
  <si>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</si>
  <si>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</si>
  <si>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</si>
  <si>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</si>
  <si>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</si>
  <si>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</si>
  <si>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</si>
  <si>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</si>
  <si>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</si>
  <si>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</si>
  <si>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</si>
  <si>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</si>
  <si>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</si>
  <si>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</si>
  <si>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</si>
  <si>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</si>
  <si>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</si>
  <si>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</si>
  <si>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</si>
  <si>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</si>
  <si>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</si>
  <si>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</si>
  <si>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</si>
  <si>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</si>
  <si>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</si>
  <si>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</si>
  <si>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</si>
  <si>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</si>
  <si>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</si>
  <si>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</si>
  <si>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</si>
  <si>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</si>
  <si>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</si>
  <si>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</si>
  <si>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</si>
  <si>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</si>
  <si>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</si>
  <si>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</si>
  <si>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</si>
  <si>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</si>
  <si>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</si>
  <si>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</si>
  <si>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</si>
  <si>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</si>
  <si>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</si>
  <si>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</si>
  <si>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</si>
  <si>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</si>
  <si>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</si>
  <si>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</si>
  <si>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</si>
  <si>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</si>
  <si>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</si>
  <si>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</si>
  <si>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</si>
  <si>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</si>
  <si>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</si>
  <si>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</si>
  <si>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</si>
  <si>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</si>
  <si>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</si>
  <si>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</si>
  <si>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</si>
  <si>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</si>
  <si>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</si>
  <si>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</si>
  <si>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</si>
  <si>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</si>
  <si>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</si>
  <si>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</si>
  <si>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</si>
  <si>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</si>
  <si>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</si>
  <si>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</si>
  <si>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</si>
  <si>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</si>
  <si>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</si>
  <si>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</si>
  <si>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</si>
  <si>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</si>
  <si>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</si>
  <si>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</si>
  <si>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</si>
  <si>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</si>
  <si>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</si>
  <si>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</si>
  <si>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</si>
  <si>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</si>
  <si>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</si>
  <si>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</si>
  <si>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</si>
  <si>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</si>
  <si>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</si>
  <si>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</si>
  <si>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</si>
  <si>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</si>
  <si>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</si>
  <si>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</si>
  <si>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</si>
  <si>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</si>
  <si>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</si>
  <si>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</si>
  <si>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</si>
  <si>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</si>
  <si>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</si>
  <si>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</si>
  <si>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</si>
  <si>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</si>
  <si>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</si>
  <si>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</si>
  <si>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</si>
  <si>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</si>
  <si>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</si>
  <si>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</si>
  <si>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</si>
  <si>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</si>
  <si>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</si>
  <si>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</si>
  <si>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</si>
  <si>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</si>
  <si>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</si>
  <si>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</si>
  <si>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</si>
  <si>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</si>
  <si>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</si>
  <si>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</si>
  <si>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</si>
  <si>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</si>
  <si>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</si>
  <si>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</si>
  <si>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</si>
  <si>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</si>
  <si>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</si>
  <si>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</si>
  <si>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</si>
  <si>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</si>
  <si>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</si>
  <si>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</si>
  <si>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</si>
  <si>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</si>
  <si>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</si>
  <si>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</si>
  <si>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</si>
  <si>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</si>
  <si>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</si>
  <si>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</si>
  <si>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</si>
  <si>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</si>
  <si>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</si>
  <si>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</si>
  <si>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</si>
  <si>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</si>
  <si>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</si>
  <si>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</si>
  <si>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</si>
  <si>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</si>
  <si>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</si>
  <si>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</si>
  <si>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</si>
  <si>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</si>
  <si>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</si>
  <si>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</si>
  <si>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</si>
  <si>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</si>
  <si>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</si>
  <si>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</si>
  <si>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</si>
  <si>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</si>
  <si>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</si>
  <si>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</si>
  <si>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</si>
  <si>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</si>
  <si>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</si>
  <si>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</si>
  <si>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</si>
  <si>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</si>
  <si>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</si>
  <si>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</si>
  <si>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</si>
  <si>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</si>
  <si>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</si>
  <si>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</si>
  <si>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</si>
  <si>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</si>
  <si>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</si>
  <si>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</si>
  <si>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</si>
  <si>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</si>
  <si>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</si>
  <si>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</si>
  <si>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</si>
  <si>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</si>
  <si>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</si>
  <si>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</si>
  <si>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</si>
  <si>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</si>
  <si>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</si>
  <si>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</si>
  <si>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</si>
  <si>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</si>
  <si>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</si>
  <si>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</si>
  <si>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</si>
  <si>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</si>
  <si>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</si>
  <si>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</si>
  <si>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</si>
  <si>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</si>
  <si>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</si>
  <si>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</si>
  <si>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</si>
  <si>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</si>
  <si>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</si>
  <si>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</si>
  <si>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</si>
  <si>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</si>
  <si>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</si>
  <si>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</si>
  <si>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</si>
  <si>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</si>
  <si>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</si>
  <si>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</si>
  <si>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</si>
  <si>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</si>
  <si>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</si>
  <si>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</si>
  <si>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</si>
  <si>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</si>
  <si>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</si>
  <si>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</si>
  <si>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</si>
  <si>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</si>
  <si>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</si>
  <si>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</si>
  <si>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</si>
  <si>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</si>
  <si>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</si>
  <si>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</si>
  <si>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</si>
  <si>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</si>
  <si>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</si>
  <si>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</si>
  <si>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</si>
  <si>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</si>
  <si>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</si>
  <si>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</si>
  <si>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</si>
  <si>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</si>
  <si>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</si>
  <si>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</si>
  <si>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</si>
  <si>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</si>
  <si>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</si>
  <si>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</si>
  <si>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</si>
  <si>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</si>
  <si>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</si>
  <si>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</si>
  <si>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</si>
  <si>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</si>
  <si>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</si>
  <si>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</si>
  <si>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</si>
  <si>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</si>
  <si>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</si>
  <si>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</si>
  <si>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</si>
  <si>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</si>
  <si>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</si>
  <si>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</si>
  <si>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</si>
  <si>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</si>
  <si>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</si>
  <si>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</si>
  <si>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</si>
  <si>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</si>
  <si>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</si>
  <si>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</si>
  <si>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</si>
  <si>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</si>
  <si>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</si>
  <si>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</si>
  <si>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</si>
  <si>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</si>
  <si>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</si>
  <si>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</si>
  <si>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</si>
  <si>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</si>
  <si>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</si>
  <si>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</si>
  <si>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</si>
  <si>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</si>
  <si>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</si>
  <si>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</si>
  <si>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</si>
  <si>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</si>
  <si>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</si>
  <si>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</si>
  <si>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</si>
  <si>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</si>
  <si>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</si>
  <si>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</si>
  <si>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</si>
  <si>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</si>
  <si>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</si>
  <si>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</si>
  <si>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</si>
  <si>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</si>
  <si>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</si>
  <si>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</si>
  <si>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</si>
  <si>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</si>
  <si>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</si>
  <si>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</si>
  <si>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</si>
  <si>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</si>
  <si>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</si>
  <si>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</si>
  <si>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</si>
  <si>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</si>
  <si>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</si>
  <si>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</si>
  <si>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</si>
  <si>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</si>
  <si>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</si>
  <si>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</si>
  <si>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</si>
  <si>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</si>
  <si>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</si>
  <si>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</si>
  <si>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</si>
  <si>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</si>
  <si>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</si>
  <si>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</si>
  <si>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</si>
  <si>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</si>
  <si>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</si>
  <si>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</si>
  <si>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</si>
  <si>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</si>
  <si>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</si>
  <si>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</si>
  <si>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</si>
  <si>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</si>
  <si>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</si>
  <si>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</si>
  <si>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</si>
  <si>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</si>
  <si>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</si>
  <si>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</si>
  <si>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</si>
  <si>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</si>
  <si>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</si>
  <si>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</si>
  <si>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</si>
  <si>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</si>
  <si>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</si>
  <si>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</si>
  <si>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</si>
  <si>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</si>
  <si>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</si>
  <si>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</si>
  <si>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</si>
  <si>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</si>
  <si>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</si>
  <si>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</si>
  <si>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</si>
  <si>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</si>
  <si>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</si>
  <si>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</si>
  <si>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</si>
  <si>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</si>
  <si>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</si>
  <si>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</si>
  <si>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</si>
  <si>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</si>
  <si>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</si>
  <si>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</si>
  <si>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</si>
  <si>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</si>
  <si>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</si>
  <si>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</si>
  <si>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</si>
  <si>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</si>
  <si>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</si>
  <si>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</si>
  <si>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</si>
  <si>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</si>
  <si>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</si>
  <si>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</si>
  <si>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</si>
  <si>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</si>
  <si>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</si>
  <si>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</si>
  <si>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</si>
  <si>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</si>
  <si>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</si>
  <si>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</si>
  <si>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</si>
  <si>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</si>
  <si>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</si>
  <si>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</si>
  <si>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</si>
  <si>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</si>
  <si>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</si>
  <si>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</si>
  <si>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</si>
  <si>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</si>
  <si>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</si>
  <si>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</si>
  <si>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</si>
  <si>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</si>
  <si>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</si>
  <si>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</si>
  <si>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</si>
  <si>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</si>
  <si>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</si>
  <si>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</si>
  <si>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</si>
  <si>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</si>
  <si>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</si>
  <si>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</si>
  <si>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</si>
  <si>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</si>
  <si>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</si>
  <si>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</si>
  <si>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</si>
  <si>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</si>
  <si>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</si>
  <si>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</si>
  <si>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</si>
  <si>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</si>
  <si>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</si>
  <si>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</si>
  <si>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</si>
  <si>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</si>
  <si>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</si>
  <si>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</si>
  <si>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</si>
  <si>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</si>
  <si>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</si>
  <si>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</si>
  <si>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</si>
  <si>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</si>
  <si>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</si>
  <si>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</si>
  <si>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</si>
  <si>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</si>
  <si>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</si>
  <si>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</si>
  <si>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</si>
  <si>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</si>
  <si>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</si>
  <si>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</si>
  <si>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</si>
  <si>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</si>
  <si>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</si>
  <si>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</si>
  <si>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</si>
  <si>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</si>
  <si>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</si>
  <si>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</si>
  <si>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</si>
  <si>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</si>
  <si>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</si>
  <si>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</si>
  <si>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</si>
  <si>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</si>
  <si>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</si>
  <si>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</si>
  <si>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</si>
  <si>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</si>
  <si>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</si>
  <si>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</si>
  <si>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</si>
  <si>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</si>
  <si>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</si>
  <si>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</si>
  <si>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</si>
  <si>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</si>
  <si>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</si>
  <si>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</si>
  <si>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</si>
  <si>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</si>
  <si>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</si>
  <si>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</si>
  <si>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</si>
  <si>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</si>
  <si>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</si>
  <si>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</si>
  <si>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</si>
  <si>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</si>
  <si>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</si>
  <si>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</si>
  <si>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</si>
  <si>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</si>
  <si>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</si>
  <si>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</si>
  <si>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</si>
  <si>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</si>
  <si>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</si>
  <si>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</si>
  <si>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</si>
  <si>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</si>
  <si>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</si>
  <si>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</si>
  <si>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</si>
  <si>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</si>
  <si>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</si>
  <si>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</si>
  <si>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</si>
  <si>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</si>
  <si>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</si>
  <si>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</si>
  <si>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</si>
  <si>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</si>
  <si>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</si>
  <si>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</si>
  <si>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</si>
  <si>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</si>
  <si>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</si>
  <si>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</si>
  <si>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</si>
  <si>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</si>
  <si>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</si>
  <si>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</si>
  <si>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</si>
  <si>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</si>
  <si>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</si>
  <si>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</si>
  <si>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</si>
  <si>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</si>
  <si>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</si>
  <si>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</si>
  <si>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</si>
  <si>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</si>
  <si>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</si>
  <si>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</si>
  <si>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</si>
  <si>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</si>
  <si>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</si>
  <si>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</si>
  <si>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</si>
  <si>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</si>
  <si>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</si>
  <si>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</si>
  <si>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</si>
  <si>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</si>
  <si>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</si>
  <si>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</si>
  <si>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</si>
  <si>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</si>
  <si>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</si>
  <si>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</si>
  <si>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</si>
  <si>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</si>
  <si>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</si>
  <si>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</si>
  <si>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</si>
  <si>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</si>
  <si>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</si>
  <si>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</si>
  <si>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</si>
  <si>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</si>
  <si>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</si>
  <si>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</si>
  <si>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</si>
  <si>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</si>
  <si>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</si>
  <si>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</si>
  <si>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</si>
  <si>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</si>
  <si>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</si>
  <si>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</si>
  <si>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</si>
  <si>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</si>
  <si>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</si>
  <si>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</si>
  <si>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</si>
  <si>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</si>
  <si>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</si>
  <si>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</si>
  <si>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</si>
  <si>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</si>
  <si>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</si>
  <si>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</si>
  <si>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</si>
  <si>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</si>
  <si>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</si>
  <si>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</si>
  <si>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</si>
  <si>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</si>
  <si>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</si>
  <si>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</si>
  <si>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</si>
  <si>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</si>
  <si>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</si>
  <si>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</si>
  <si>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</si>
  <si>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</si>
  <si>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</si>
  <si>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</si>
  <si>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</si>
  <si>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</si>
  <si>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</si>
  <si>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</si>
  <si>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</si>
  <si>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</si>
  <si>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</si>
  <si>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</si>
  <si>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</si>
  <si>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</si>
  <si>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</si>
  <si>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</si>
  <si>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</si>
  <si>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</si>
  <si>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</si>
  <si>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</si>
  <si>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</si>
  <si>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</si>
  <si>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</si>
  <si>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</si>
  <si>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</si>
  <si>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</si>
  <si>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</si>
  <si>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</si>
  <si>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</si>
  <si>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</si>
  <si>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</si>
  <si>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</si>
  <si>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</si>
  <si>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</si>
  <si>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</si>
  <si>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</si>
  <si>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</si>
  <si>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</si>
  <si>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</si>
  <si>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</si>
  <si>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</si>
  <si>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</si>
  <si>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</si>
  <si>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</si>
  <si>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</si>
  <si>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</si>
  <si>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</si>
  <si>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</si>
  <si>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</si>
  <si>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</si>
  <si>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</si>
  <si>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</si>
  <si>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</si>
  <si>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</si>
  <si>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</si>
  <si>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</si>
  <si>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</si>
  <si>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</si>
  <si>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</si>
  <si>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</si>
  <si>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</si>
  <si>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</si>
  <si>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</si>
  <si>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</si>
  <si>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</si>
  <si>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</si>
  <si>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</si>
  <si>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</si>
  <si>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</si>
  <si>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</si>
  <si>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</si>
  <si>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</si>
  <si>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</si>
  <si>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</si>
  <si>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</si>
  <si>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</si>
  <si>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</si>
  <si>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</si>
  <si>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</si>
  <si>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</si>
  <si>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</si>
  <si>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</si>
  <si>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</si>
  <si>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</si>
  <si>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</si>
  <si>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</si>
  <si>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</si>
  <si>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</si>
  <si>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</si>
  <si>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</si>
  <si>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</si>
  <si>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</si>
  <si>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</si>
  <si>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</si>
  <si>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</si>
  <si>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</si>
  <si>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</si>
  <si>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</si>
  <si>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</si>
  <si>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</si>
  <si>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</si>
  <si>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</si>
  <si>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</si>
  <si>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</si>
  <si>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</si>
  <si>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</si>
  <si>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</si>
  <si>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</si>
  <si>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</si>
  <si>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</si>
  <si>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</si>
  <si>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</si>
  <si>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</si>
  <si>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</si>
  <si>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</si>
  <si>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</si>
  <si>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</si>
  <si>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</si>
  <si>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</si>
  <si>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</si>
  <si>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</si>
  <si>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</si>
  <si>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</si>
  <si>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</si>
  <si>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</si>
  <si>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</si>
  <si>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</si>
  <si>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</si>
  <si>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</si>
  <si>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</si>
  <si>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</si>
  <si>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</si>
  <si>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</si>
  <si>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</si>
  <si>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</si>
  <si>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</si>
  <si>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</si>
  <si>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</si>
  <si>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</si>
  <si>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</si>
  <si>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</si>
  <si>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</si>
  <si>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</si>
  <si>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</si>
  <si>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</si>
  <si>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</si>
  <si>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</si>
  <si>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</si>
  <si>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</si>
  <si>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</si>
  <si>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</si>
  <si>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</si>
  <si>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</si>
  <si>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</si>
  <si>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</si>
  <si>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</si>
  <si>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</si>
  <si>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</si>
  <si>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</si>
  <si>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</si>
  <si>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</si>
  <si>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</si>
  <si>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</si>
  <si>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</si>
  <si>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</si>
  <si>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</si>
  <si>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</si>
  <si>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</si>
  <si>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</si>
  <si>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</si>
  <si>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</si>
  <si>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</si>
  <si>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</si>
  <si>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</si>
  <si>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</si>
  <si>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</si>
  <si>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</si>
  <si>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</si>
  <si>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</si>
  <si>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</si>
  <si>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</si>
  <si>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</si>
  <si>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</si>
  <si>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</si>
  <si>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</si>
  <si>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</si>
  <si>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</si>
  <si>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</si>
  <si>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</si>
  <si>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</si>
  <si>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</si>
  <si>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</si>
  <si>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</si>
  <si>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</si>
  <si>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</si>
  <si>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</si>
  <si>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</si>
  <si>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</si>
  <si>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</si>
  <si>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</si>
  <si>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</si>
  <si>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</si>
  <si>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</si>
  <si>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</si>
  <si>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</si>
  <si>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</si>
  <si>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</si>
  <si>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</si>
  <si>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</si>
  <si>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</si>
  <si>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</si>
  <si>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</si>
  <si>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</si>
  <si>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</si>
  <si>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</si>
  <si>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</si>
  <si>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</si>
  <si>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</si>
  <si>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</si>
  <si>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</si>
  <si>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</si>
  <si>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</si>
  <si>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</si>
  <si>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</si>
  <si>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</si>
  <si>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</si>
  <si>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</si>
  <si>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</si>
  <si>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</si>
  <si>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</si>
  <si>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</si>
  <si>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</si>
  <si>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</si>
  <si>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</si>
  <si>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</si>
  <si>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</si>
  <si>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</si>
  <si>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</si>
  <si>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</si>
  <si>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</si>
  <si>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</si>
  <si>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</si>
  <si>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</si>
  <si>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</si>
  <si>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</si>
  <si>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</si>
  <si>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</si>
  <si>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</si>
  <si>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</si>
  <si>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</si>
  <si>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</si>
  <si>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</si>
  <si>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</si>
  <si>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</si>
  <si>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</si>
  <si>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</si>
  <si>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</si>
  <si>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</si>
  <si>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</si>
  <si>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</si>
  <si>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</si>
  <si>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</si>
  <si>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</si>
  <si>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</si>
  <si>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</si>
  <si>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</si>
  <si>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</si>
  <si>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</si>
  <si>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</si>
  <si>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</si>
  <si>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</si>
  <si>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</si>
  <si>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</si>
  <si>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</si>
  <si>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</si>
  <si>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</si>
  <si>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</si>
  <si>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</si>
  <si>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</si>
  <si>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</si>
  <si>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</si>
  <si>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</si>
  <si>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</si>
  <si>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</si>
  <si>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</si>
  <si>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</si>
  <si>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</si>
  <si>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</si>
  <si>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</si>
  <si>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</si>
  <si>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</si>
  <si>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</si>
  <si>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</si>
  <si>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</si>
  <si>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</si>
  <si>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</si>
  <si>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</si>
  <si>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</si>
  <si>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</si>
  <si>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</si>
  <si>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</si>
  <si>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</si>
  <si>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</si>
  <si>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</si>
  <si>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</si>
  <si>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</si>
  <si>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</si>
  <si>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</si>
  <si>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</si>
  <si>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</si>
  <si>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</si>
  <si>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</si>
  <si>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</si>
  <si>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</si>
  <si>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</si>
  <si>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</si>
  <si>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</si>
  <si>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</si>
  <si>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</si>
  <si>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</si>
  <si>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</si>
  <si>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</si>
  <si>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</si>
  <si>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</si>
  <si>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</si>
  <si>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</si>
  <si>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</si>
  <si>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</si>
  <si>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</si>
  <si>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</si>
  <si>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</si>
  <si>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</si>
  <si>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</si>
  <si>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</si>
  <si>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</si>
  <si>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</si>
  <si>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</si>
  <si>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</si>
  <si>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</si>
  <si>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</si>
  <si>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</si>
  <si>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</si>
  <si>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</si>
  <si>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</si>
  <si>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</si>
  <si>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</si>
  <si>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</si>
  <si>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</si>
  <si>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</si>
  <si>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</si>
  <si>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</si>
  <si>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</si>
  <si>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</si>
  <si>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</si>
  <si>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</si>
  <si>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</si>
  <si>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</si>
  <si>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</si>
  <si>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</si>
  <si>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</si>
  <si>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</si>
  <si>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</si>
  <si>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</si>
  <si>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</si>
  <si>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</si>
  <si>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</si>
  <si>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</si>
  <si>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</si>
  <si>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</si>
  <si>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</si>
  <si>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</si>
  <si>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</si>
  <si>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</si>
  <si>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</si>
  <si>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</si>
  <si>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</si>
  <si>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</si>
  <si>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</si>
  <si>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</si>
  <si>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</si>
  <si>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</si>
  <si>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</si>
  <si>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</si>
  <si>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</si>
  <si>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</si>
  <si>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</si>
  <si>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</si>
  <si>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</si>
  <si>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</si>
  <si>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</si>
  <si>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</si>
  <si>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</si>
  <si>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</si>
  <si>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</si>
  <si>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</si>
  <si>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</si>
  <si>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</si>
  <si>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</si>
  <si>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</si>
  <si>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</si>
  <si>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</si>
  <si>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</si>
  <si>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</si>
  <si>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</si>
  <si>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</si>
  <si>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</si>
  <si>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</si>
  <si>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</si>
  <si>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</si>
  <si>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</si>
  <si>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</si>
  <si>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</si>
  <si>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</si>
  <si>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</si>
  <si>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</si>
  <si>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</si>
  <si>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</si>
  <si>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</si>
  <si>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</si>
  <si>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</si>
  <si>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</si>
  <si>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</si>
  <si>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</si>
  <si>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</si>
  <si>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</si>
  <si>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</si>
  <si>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</si>
  <si>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</si>
  <si>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</si>
  <si>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</si>
  <si>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</si>
  <si>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</si>
  <si>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</si>
  <si>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</si>
  <si>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</si>
  <si>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</si>
  <si>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</si>
  <si>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</si>
  <si>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</si>
  <si>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</si>
  <si>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</si>
  <si>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</si>
  <si>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</si>
  <si>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</si>
  <si>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</si>
  <si>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</si>
  <si>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</si>
  <si>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</si>
  <si>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</si>
  <si>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</si>
  <si>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</si>
  <si>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</si>
  <si>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</si>
  <si>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</si>
  <si>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</si>
  <si>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</si>
  <si>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</si>
  <si>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</si>
  <si>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</si>
  <si>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</si>
  <si>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</si>
  <si>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</si>
  <si>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</si>
  <si>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</si>
  <si>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</si>
  <si>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</si>
  <si>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</si>
  <si>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</si>
  <si>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</si>
  <si>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</si>
  <si>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</si>
  <si>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</si>
  <si>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</si>
  <si>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</si>
  <si>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</si>
  <si>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</si>
  <si>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</si>
  <si>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</si>
  <si>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</si>
  <si>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</si>
  <si>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</si>
  <si>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</si>
  <si>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</si>
  <si>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</si>
  <si>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</si>
  <si>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</si>
  <si>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</si>
  <si>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</si>
  <si>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</si>
  <si>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</si>
  <si>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</si>
  <si>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</si>
  <si>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</si>
  <si>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</si>
  <si>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</si>
  <si>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</si>
  <si>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</si>
  <si>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</si>
  <si>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</si>
  <si>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</si>
  <si>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</si>
  <si>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</si>
  <si>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</si>
  <si>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</si>
  <si>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</si>
  <si>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</si>
  <si>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</si>
  <si>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</si>
  <si>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</si>
  <si>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</si>
  <si>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</si>
  <si>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</si>
  <si>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</si>
  <si>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</si>
  <si>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</si>
  <si>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</si>
  <si>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</si>
  <si>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</si>
  <si>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</si>
  <si>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</si>
  <si>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</si>
  <si>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</si>
  <si>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</si>
  <si>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</si>
  <si>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</si>
  <si>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</si>
  <si>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</si>
  <si>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</si>
  <si>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</si>
  <si>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</si>
  <si>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</si>
  <si>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</si>
  <si>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</si>
  <si>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</si>
  <si>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</si>
  <si>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</si>
  <si>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</si>
  <si>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</si>
  <si>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</si>
  <si>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</si>
  <si>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</si>
  <si>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</si>
  <si>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</si>
  <si>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</si>
  <si>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</si>
  <si>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</si>
  <si>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</si>
  <si>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</si>
  <si>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</si>
  <si>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</si>
  <si>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</si>
  <si>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</si>
  <si>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</si>
  <si>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</si>
  <si>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</si>
  <si>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</si>
  <si>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</si>
  <si>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</si>
  <si>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</si>
  <si>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</si>
  <si>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</si>
  <si>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</si>
  <si>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</si>
  <si>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</si>
  <si>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</si>
  <si>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</si>
  <si>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</si>
  <si>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</si>
  <si>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</si>
  <si>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</si>
  <si>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</si>
  <si>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</si>
  <si>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</si>
  <si>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</si>
  <si>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</si>
  <si>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</si>
  <si>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</si>
  <si>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</si>
  <si>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</si>
  <si>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</si>
  <si>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</si>
  <si>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</si>
  <si>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</si>
  <si>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</si>
  <si>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</si>
  <si>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</si>
  <si>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</si>
  <si>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</si>
  <si>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</si>
  <si>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</si>
  <si>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</si>
  <si>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</si>
  <si>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</si>
  <si>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</si>
  <si>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</si>
  <si>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</si>
  <si>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</si>
  <si>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</si>
  <si>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</si>
  <si>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</si>
  <si>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</si>
  <si>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</si>
  <si>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</si>
  <si>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</si>
  <si>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</si>
  <si>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</si>
  <si>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</si>
  <si>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</si>
  <si>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</si>
  <si>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</si>
  <si>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</si>
  <si>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</si>
  <si>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</si>
  <si>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</si>
  <si>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</si>
  <si>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</si>
  <si>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</si>
  <si>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</si>
  <si>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</si>
  <si>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</si>
  <si>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</si>
  <si>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</si>
  <si>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</si>
  <si>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</si>
  <si>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</si>
  <si>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</si>
  <si>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</si>
  <si>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</si>
  <si>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</si>
  <si>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</si>
  <si>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</si>
  <si>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</si>
  <si>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</si>
  <si>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</si>
  <si>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</si>
  <si>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</si>
  <si>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</si>
  <si>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</si>
  <si>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</si>
  <si>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</si>
  <si>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</si>
  <si>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</si>
  <si>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</si>
  <si>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</si>
  <si>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</si>
  <si>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</si>
  <si>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</si>
  <si>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</si>
  <si>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</si>
  <si>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</si>
  <si>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</si>
  <si>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</si>
  <si>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</si>
  <si>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</si>
  <si>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</si>
  <si>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</si>
  <si>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</si>
  <si>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</si>
  <si>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</si>
  <si>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</si>
  <si>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</si>
  <si>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</si>
  <si>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</si>
  <si>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</si>
  <si>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</si>
  <si>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</si>
  <si>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</si>
  <si>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</si>
  <si>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</si>
  <si>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</si>
  <si>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</si>
  <si>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</si>
  <si>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</si>
  <si>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</si>
  <si>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</si>
  <si>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</si>
  <si>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</si>
  <si>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</si>
  <si>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</si>
  <si>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</si>
  <si>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</si>
  <si>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</si>
  <si>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</si>
  <si>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</si>
  <si>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</si>
  <si>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</si>
  <si>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</si>
  <si>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</si>
  <si>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</si>
  <si>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</si>
  <si>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</si>
  <si>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</si>
  <si>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</si>
  <si>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</si>
  <si>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</si>
  <si>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</si>
  <si>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</si>
  <si>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</si>
  <si>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</si>
  <si>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</si>
  <si>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</si>
  <si>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</si>
  <si>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</si>
  <si>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</si>
  <si>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</si>
  <si>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</si>
  <si>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</si>
  <si>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</si>
  <si>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</si>
  <si>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</si>
  <si>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</si>
  <si>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</si>
  <si>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</si>
  <si>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</si>
  <si>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</si>
  <si>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</si>
  <si>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</si>
  <si>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</si>
  <si>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</si>
  <si>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</si>
  <si>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</si>
  <si>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</si>
  <si>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</si>
  <si>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</si>
  <si>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</si>
  <si>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</si>
  <si>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</si>
  <si>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</si>
  <si>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</si>
  <si>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</si>
  <si>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</si>
  <si>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</si>
  <si>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</si>
  <si>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</si>
  <si>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</si>
  <si>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</si>
  <si>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</si>
  <si>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</si>
  <si>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</si>
  <si>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</si>
  <si>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</si>
  <si>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</si>
  <si>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</si>
  <si>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</si>
  <si>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</si>
  <si>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</si>
  <si>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</si>
  <si>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</si>
  <si>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</si>
  <si>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</si>
  <si>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</si>
  <si>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</si>
  <si>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</si>
  <si>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</si>
  <si>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</si>
  <si>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</si>
  <si>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</si>
  <si>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</si>
  <si>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</si>
  <si>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</si>
  <si>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</si>
  <si>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</si>
  <si>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</si>
  <si>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</si>
  <si>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</si>
  <si>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</si>
  <si>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</si>
  <si>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</si>
  <si>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</si>
  <si>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</si>
  <si>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</si>
  <si>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</si>
  <si>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</si>
  <si>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</si>
  <si>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</si>
  <si>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</si>
  <si>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</si>
  <si>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</si>
  <si>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</si>
  <si>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</si>
  <si>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</si>
  <si>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</si>
  <si>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</si>
  <si>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</si>
  <si>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</si>
  <si>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</si>
  <si>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</si>
  <si>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</si>
  <si>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</si>
  <si>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</si>
  <si>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</si>
  <si>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</si>
  <si>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</si>
  <si>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</si>
  <si>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</si>
  <si>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</si>
  <si>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</si>
  <si>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</si>
  <si>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</si>
  <si>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</si>
  <si>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</si>
  <si>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</si>
  <si>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</si>
  <si>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</si>
  <si>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</si>
  <si>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</si>
  <si>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</si>
  <si>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</si>
  <si>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</si>
  <si>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</si>
  <si>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</si>
  <si>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</si>
  <si>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</si>
  <si>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</si>
  <si>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</si>
  <si>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</si>
  <si>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</si>
  <si>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</si>
  <si>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</si>
  <si>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</si>
  <si>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</si>
  <si>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</si>
  <si>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</si>
  <si>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</si>
  <si>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</si>
  <si>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</si>
  <si>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</si>
  <si>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</si>
  <si>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</si>
  <si>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</si>
  <si>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</si>
  <si>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</si>
  <si>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</si>
  <si>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</si>
  <si>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</si>
  <si>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</si>
  <si>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</si>
  <si>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</si>
  <si>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</si>
  <si>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</si>
  <si>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</si>
  <si>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</si>
  <si>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</si>
  <si>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</si>
  <si>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</si>
  <si>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</si>
  <si>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</si>
  <si>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</si>
  <si>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</si>
  <si>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</si>
  <si>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</si>
  <si>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</si>
  <si>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</si>
  <si>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</si>
  <si>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</si>
  <si>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</si>
  <si>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</si>
  <si>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</si>
  <si>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</si>
  <si>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</si>
  <si>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</si>
  <si>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</si>
  <si>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</si>
  <si>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</si>
  <si>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</si>
  <si>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</si>
  <si>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</si>
  <si>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</si>
  <si>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</si>
  <si>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</si>
  <si>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</si>
  <si>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</si>
  <si>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</si>
  <si>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</si>
  <si>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</si>
  <si>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</si>
  <si>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</si>
  <si>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</si>
  <si>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</si>
  <si>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</si>
  <si>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</si>
  <si>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</si>
  <si>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</si>
  <si>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</si>
  <si>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</si>
  <si>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</si>
  <si>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</si>
  <si>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</si>
  <si>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</si>
  <si>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</si>
  <si>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</si>
  <si>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</si>
  <si>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</si>
  <si>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</si>
  <si>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</si>
  <si>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</si>
  <si>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</si>
  <si>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</si>
  <si>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</si>
  <si>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</si>
  <si>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</si>
  <si>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</si>
  <si>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</si>
  <si>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</si>
  <si>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</si>
  <si>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</si>
  <si>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</si>
  <si>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</si>
  <si>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</si>
  <si>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</si>
  <si>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</si>
  <si>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</si>
  <si>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</si>
  <si>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</si>
  <si>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</si>
  <si>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</si>
  <si>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</si>
  <si>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</si>
  <si>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</si>
  <si>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</si>
  <si>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</si>
  <si>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</si>
  <si>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</si>
  <si>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</si>
  <si>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</si>
  <si>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</si>
  <si>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</si>
  <si>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</si>
  <si>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</si>
  <si>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</si>
  <si>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</si>
  <si>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</si>
  <si>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</si>
  <si>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</si>
  <si>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</si>
  <si>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</si>
  <si>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</si>
  <si>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</si>
  <si>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</si>
  <si>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</si>
  <si>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</si>
  <si>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</si>
  <si>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</si>
  <si>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</si>
  <si>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</si>
  <si>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</si>
  <si>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</si>
  <si>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</si>
  <si>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</si>
  <si>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</si>
  <si>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</si>
  <si>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</si>
  <si>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</si>
  <si>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</si>
  <si>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</si>
  <si>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</si>
  <si>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</si>
  <si>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</si>
  <si>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</si>
  <si>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</si>
  <si>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</si>
  <si>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</si>
  <si>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</si>
  <si>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</si>
  <si>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</si>
  <si>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</si>
  <si>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</si>
  <si>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</si>
  <si>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</si>
  <si>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</si>
  <si>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</si>
  <si>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</si>
  <si>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</si>
  <si>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</si>
  <si>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</si>
  <si>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</si>
  <si>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</si>
  <si>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</si>
  <si>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</si>
  <si>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</si>
  <si>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</si>
  <si>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</si>
  <si>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</si>
  <si>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</si>
  <si>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</si>
  <si>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</si>
  <si>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</si>
  <si>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</si>
  <si>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</si>
  <si>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</si>
  <si>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</si>
  <si>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</si>
  <si>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</si>
  <si>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</si>
  <si>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</si>
  <si>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</si>
  <si>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</si>
  <si>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</si>
  <si>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</si>
  <si>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</si>
  <si>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</si>
  <si>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</si>
  <si>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</si>
  <si>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</si>
  <si>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</si>
  <si>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</si>
  <si>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</si>
  <si>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</si>
  <si>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</si>
  <si>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</si>
  <si>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</si>
  <si>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</si>
  <si>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</si>
  <si>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</si>
  <si>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</si>
  <si>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</si>
  <si>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</si>
  <si>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</si>
  <si>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</si>
  <si>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</si>
  <si>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</si>
  <si>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</si>
  <si>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</si>
  <si>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</si>
  <si>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</si>
  <si>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</si>
  <si>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</si>
  <si>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</si>
  <si>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</si>
  <si>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</si>
  <si>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</si>
  <si>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</si>
  <si>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</si>
  <si>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</si>
  <si>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</si>
  <si>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</si>
  <si>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</si>
  <si>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</si>
  <si>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</si>
  <si>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</si>
  <si>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</si>
  <si>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</si>
  <si>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</si>
  <si>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</si>
  <si>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</si>
  <si>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</si>
  <si>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</si>
  <si>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</si>
  <si>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</si>
  <si>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</si>
  <si>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</si>
  <si>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</si>
  <si>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</si>
  <si>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</si>
  <si>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</si>
  <si>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</si>
  <si>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</si>
  <si>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</si>
  <si>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</si>
  <si>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</si>
  <si>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</si>
  <si>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</si>
  <si>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</si>
  <si>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</si>
  <si>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</si>
  <si>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</si>
  <si>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</si>
  <si>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</si>
  <si>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</si>
  <si>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</si>
  <si>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</si>
  <si>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</si>
  <si>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</si>
  <si>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</si>
  <si>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</si>
  <si>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</si>
  <si>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</si>
  <si>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</si>
  <si>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</si>
  <si>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</si>
  <si>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</si>
  <si>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</si>
  <si>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</si>
  <si>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</si>
  <si>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</si>
  <si>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</si>
  <si>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</si>
  <si>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</si>
  <si>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</si>
  <si>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</si>
  <si>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</si>
  <si>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</si>
  <si>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</si>
  <si>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</si>
  <si>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</si>
  <si>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</si>
  <si>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</si>
  <si>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</si>
  <si>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</si>
  <si>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</si>
  <si>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</si>
  <si>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</si>
  <si>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</si>
  <si>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</si>
  <si>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</si>
  <si>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</si>
  <si>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</si>
  <si>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</si>
  <si>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</si>
  <si>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</si>
  <si>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</si>
  <si>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</si>
  <si>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</si>
  <si>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</si>
  <si>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</si>
  <si>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</si>
  <si>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</si>
  <si>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</si>
  <si>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</si>
  <si>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</si>
  <si>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</si>
  <si>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</si>
  <si>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</si>
  <si>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</si>
  <si>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</si>
  <si>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</si>
  <si>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</si>
  <si>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</si>
  <si>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</si>
  <si>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</si>
  <si>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</si>
  <si>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</si>
  <si>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</si>
  <si>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</si>
  <si>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</si>
  <si>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</si>
  <si>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</si>
  <si>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</si>
  <si>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</si>
  <si>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</si>
  <si>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</si>
  <si>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</si>
  <si>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</si>
  <si>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</si>
  <si>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</si>
  <si>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</si>
  <si>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</si>
  <si>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</si>
  <si>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</si>
  <si>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</si>
  <si>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</si>
  <si>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</si>
  <si>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</si>
  <si>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</si>
  <si>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</si>
  <si>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</si>
  <si>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</si>
  <si>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</si>
  <si>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</si>
  <si>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</si>
  <si>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</si>
  <si>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</si>
  <si>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</si>
  <si>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</si>
  <si>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</si>
  <si>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</si>
  <si>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</si>
  <si>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</si>
  <si>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</si>
  <si>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</si>
  <si>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</si>
  <si>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</si>
  <si>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</si>
  <si>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</si>
  <si>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</si>
  <si>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</si>
  <si>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</si>
  <si>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</si>
  <si>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</si>
  <si>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</si>
  <si>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</si>
  <si>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</si>
  <si>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</si>
  <si>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</si>
  <si>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</si>
  <si>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</si>
  <si>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</si>
  <si>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</si>
  <si>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</si>
  <si>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</si>
  <si>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</si>
  <si>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</si>
  <si>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</si>
  <si>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</si>
  <si>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</si>
  <si>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</si>
  <si>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</si>
  <si>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</si>
  <si>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</si>
  <si>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</si>
  <si>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</si>
  <si>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</si>
  <si>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</si>
  <si>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</si>
  <si>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</si>
  <si>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</si>
  <si>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</si>
  <si>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</si>
  <si>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</si>
  <si>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</si>
  <si>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</si>
  <si>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</si>
  <si>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</si>
  <si>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</si>
  <si>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</si>
  <si>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</si>
  <si>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</si>
  <si>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</si>
  <si>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</si>
  <si>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</si>
  <si>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</si>
  <si>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</si>
  <si>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</si>
  <si>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</si>
  <si>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</si>
  <si>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</si>
  <si>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</si>
  <si>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</si>
  <si>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</si>
  <si>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</si>
  <si>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</si>
  <si>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</si>
  <si>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</si>
  <si>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</si>
  <si>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</si>
  <si>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</si>
  <si>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</si>
  <si>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</si>
  <si>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</si>
  <si>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</si>
  <si>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</si>
  <si>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</si>
  <si>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</si>
  <si>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</si>
  <si>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</si>
  <si>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</si>
  <si>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</si>
  <si>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</si>
  <si>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</si>
  <si>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</si>
  <si>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</si>
  <si>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</si>
  <si>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</si>
  <si>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</si>
  <si>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</si>
  <si>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</si>
  <si>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</si>
  <si>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</si>
  <si>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</si>
  <si>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</si>
  <si>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</si>
  <si>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</si>
  <si>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</si>
  <si>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</si>
  <si>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</si>
  <si>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</si>
  <si>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</si>
  <si>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</si>
  <si>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</si>
  <si>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</si>
  <si>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</si>
  <si>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</si>
  <si>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</si>
  <si>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</si>
  <si>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</si>
  <si>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</si>
  <si>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</si>
  <si>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</si>
  <si>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</si>
  <si>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</si>
  <si>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</si>
  <si>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</si>
  <si>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</si>
  <si>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</si>
  <si>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</si>
  <si>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</si>
  <si>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</si>
  <si>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</si>
  <si>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</si>
  <si>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</si>
  <si>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</si>
  <si>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</si>
  <si>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</si>
  <si>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</si>
  <si>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</si>
  <si>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</si>
  <si>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</si>
  <si>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</si>
  <si>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</si>
  <si>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</si>
  <si>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</si>
  <si>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</si>
  <si>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</si>
  <si>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</si>
  <si>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</si>
  <si>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</si>
  <si>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</si>
  <si>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</si>
  <si>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</si>
  <si>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</si>
  <si>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</si>
  <si>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</si>
  <si>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</si>
  <si>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</si>
  <si>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</si>
  <si>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</si>
  <si>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</si>
  <si>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</si>
  <si>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</si>
  <si>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</si>
  <si>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</si>
  <si>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</si>
  <si>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</si>
  <si>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</si>
  <si>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</si>
  <si>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</si>
  <si>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</si>
  <si>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</si>
  <si>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</si>
  <si>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</si>
  <si>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</si>
  <si>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</si>
  <si>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</si>
  <si>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</si>
  <si>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</si>
  <si>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</si>
  <si>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</si>
  <si>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</si>
  <si>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</si>
  <si>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</si>
  <si>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</si>
  <si>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</si>
  <si>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</si>
  <si>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</si>
  <si>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</si>
  <si>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</si>
  <si>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</si>
  <si>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</si>
  <si>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</si>
  <si>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</si>
  <si>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</si>
  <si>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</si>
  <si>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</si>
  <si>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</si>
  <si>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</si>
  <si>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</si>
  <si>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</si>
  <si>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</si>
  <si>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</si>
  <si>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</si>
  <si>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</si>
  <si>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</si>
  <si>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</si>
  <si>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</si>
  <si>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</si>
  <si>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</si>
  <si>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</si>
  <si>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</si>
  <si>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</si>
  <si>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</si>
  <si>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</si>
  <si>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</si>
  <si>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</si>
  <si>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</si>
  <si>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</si>
  <si>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</si>
  <si>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</si>
  <si>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</si>
  <si>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</si>
  <si>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</si>
  <si>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</si>
  <si>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</si>
  <si>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</si>
  <si>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</si>
  <si>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</si>
  <si>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</si>
  <si>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</si>
  <si>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</si>
  <si>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</si>
  <si>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</si>
  <si>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</si>
  <si>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</si>
  <si>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</si>
  <si>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</si>
  <si>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</si>
  <si>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</si>
  <si>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</si>
  <si>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</si>
  <si>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</si>
  <si>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</si>
  <si>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</si>
  <si>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</si>
  <si>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</si>
  <si>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</si>
  <si>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</si>
  <si>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</si>
  <si>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</si>
  <si>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</si>
  <si>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</si>
  <si>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</si>
  <si>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</si>
  <si>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</si>
  <si>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</si>
  <si>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</si>
  <si>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</si>
  <si>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</si>
  <si>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</si>
  <si>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</si>
  <si>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</si>
  <si>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</si>
  <si>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</si>
  <si>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</si>
  <si>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</si>
  <si>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</si>
  <si>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</si>
  <si>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</si>
  <si>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</si>
  <si>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</si>
  <si>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</si>
  <si>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</si>
  <si>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</si>
  <si>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</si>
  <si>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</si>
  <si>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</si>
  <si>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</si>
  <si>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</si>
  <si>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</si>
  <si>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</si>
  <si>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</si>
  <si>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</si>
  <si>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</si>
  <si>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</si>
  <si>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</si>
  <si>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</si>
  <si>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</si>
  <si>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</si>
  <si>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</si>
  <si>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</si>
  <si>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</si>
  <si>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</si>
  <si>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</si>
  <si>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</si>
  <si>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</si>
  <si>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</si>
  <si>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</si>
  <si>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</si>
  <si>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</si>
  <si>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</si>
  <si>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</si>
  <si>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</si>
  <si>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</si>
  <si>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</si>
  <si>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</si>
  <si>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</si>
  <si>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</si>
  <si>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</si>
  <si>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</si>
  <si>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</si>
  <si>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</si>
  <si>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</si>
  <si>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</si>
  <si>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</si>
  <si>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</si>
  <si>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</si>
  <si>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</si>
  <si>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</si>
  <si>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</si>
  <si>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</si>
  <si>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</si>
  <si>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</si>
  <si>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</si>
  <si>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</si>
  <si>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</si>
  <si>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</si>
  <si>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</si>
  <si>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</si>
  <si>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</si>
  <si>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</si>
  <si>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</si>
  <si>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</si>
  <si>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</si>
  <si>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</si>
  <si>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</si>
  <si>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</si>
  <si>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</si>
  <si>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</si>
  <si>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</si>
  <si>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</si>
  <si>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</si>
  <si>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</si>
  <si>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</si>
  <si>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</si>
  <si>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</si>
  <si>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</si>
  <si>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</si>
  <si>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</si>
  <si>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</si>
  <si>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</si>
  <si>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</si>
  <si>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</si>
  <si>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</si>
  <si>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</si>
  <si>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</si>
  <si>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</si>
  <si>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</si>
  <si>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</si>
  <si>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</si>
  <si>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</si>
  <si>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</si>
  <si>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</si>
  <si>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</si>
  <si>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</si>
  <si>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</si>
  <si>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</si>
  <si>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</si>
  <si>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</si>
  <si>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</si>
  <si>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</si>
  <si>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</si>
  <si>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</si>
  <si>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</si>
  <si>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</si>
  <si>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</si>
  <si>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</si>
  <si>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</si>
  <si>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</si>
  <si>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</si>
  <si>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</si>
  <si>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</si>
  <si>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</si>
  <si>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</si>
  <si>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</si>
  <si>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</si>
  <si>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</si>
  <si>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</si>
  <si>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</si>
  <si>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</si>
  <si>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</si>
  <si>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</si>
  <si>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</si>
  <si>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</si>
  <si>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</si>
  <si>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</si>
  <si>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</si>
  <si>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</si>
  <si>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</si>
  <si>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</si>
  <si>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</si>
  <si>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</si>
  <si>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</si>
  <si>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</si>
  <si>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</si>
  <si>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</si>
  <si>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</si>
  <si>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</si>
  <si>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</si>
  <si>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</si>
  <si>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</si>
  <si>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</si>
  <si>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</si>
  <si>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</si>
  <si>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</si>
  <si>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</si>
  <si>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</si>
  <si>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</si>
  <si>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</si>
  <si>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</si>
  <si>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</si>
  <si>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</si>
  <si>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</si>
  <si>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</si>
  <si>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</si>
  <si>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</si>
  <si>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</si>
  <si>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</si>
  <si>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</si>
  <si>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</si>
  <si>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</si>
  <si>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</si>
  <si>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</si>
  <si>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</si>
  <si>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</si>
  <si>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</si>
  <si>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</si>
  <si>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</si>
  <si>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</si>
  <si>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</si>
  <si>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</si>
  <si>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</si>
  <si>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</si>
  <si>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</si>
  <si>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</si>
  <si>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</si>
  <si>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</si>
  <si>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</si>
  <si>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</si>
  <si>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</si>
  <si>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</si>
  <si>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</si>
  <si>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</si>
  <si>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</si>
  <si>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</si>
  <si>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</si>
  <si>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</si>
  <si>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</si>
  <si>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</si>
  <si>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</si>
  <si>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</si>
  <si>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</si>
  <si>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</si>
  <si>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</si>
  <si>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</si>
  <si>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</si>
  <si>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</si>
  <si>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</si>
  <si>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</si>
  <si>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</si>
  <si>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</si>
  <si>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</si>
  <si>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</si>
  <si>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</si>
  <si>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</si>
  <si>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</si>
  <si>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</si>
  <si>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</si>
  <si>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</si>
  <si>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</si>
  <si>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</si>
  <si>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</si>
  <si>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</si>
  <si>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</si>
  <si>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</si>
  <si>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</si>
  <si>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</si>
  <si>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</si>
  <si>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</si>
  <si>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</si>
  <si>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</si>
  <si>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</si>
  <si>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</si>
  <si>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</si>
  <si>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</si>
  <si>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</si>
  <si>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</si>
  <si>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</si>
  <si>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</si>
  <si>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</si>
  <si>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</si>
  <si>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</si>
  <si>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</si>
  <si>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</si>
  <si>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</si>
  <si>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</si>
  <si>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</si>
  <si>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</si>
  <si>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</si>
  <si>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</si>
  <si>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</si>
  <si>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</si>
  <si>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</si>
  <si>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</si>
  <si>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</si>
  <si>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</si>
  <si>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</si>
  <si>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</si>
  <si>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</si>
  <si>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</si>
  <si>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</si>
  <si>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</si>
  <si>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</si>
  <si>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</si>
  <si>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</si>
  <si>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</si>
  <si>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</si>
  <si>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</si>
  <si>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</si>
  <si>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</si>
  <si>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</si>
  <si>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</si>
  <si>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</si>
  <si>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</si>
  <si>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</si>
  <si>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</si>
  <si>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</si>
  <si>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</si>
  <si>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</si>
  <si>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</si>
  <si>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</si>
  <si>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</si>
  <si>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</si>
  <si>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</si>
  <si>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</si>
  <si>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</si>
  <si>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</si>
  <si>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</si>
  <si>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</si>
  <si>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</si>
  <si>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</si>
  <si>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</si>
  <si>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</si>
  <si>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</si>
  <si>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</si>
  <si>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</si>
  <si>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</si>
  <si>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</si>
  <si>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</si>
  <si>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</si>
  <si>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</si>
  <si>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</si>
  <si>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</si>
  <si>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</si>
  <si>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</si>
  <si>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</si>
  <si>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</si>
  <si>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</si>
  <si>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</si>
  <si>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</si>
  <si>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</si>
  <si>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</si>
  <si>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</si>
  <si>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</si>
  <si>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</si>
  <si>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</si>
  <si>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</si>
  <si>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</si>
  <si>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</si>
  <si>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</si>
  <si>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</si>
  <si>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</si>
  <si>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</si>
  <si>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</si>
  <si>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</si>
  <si>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</si>
  <si>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</si>
  <si>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</si>
  <si>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</si>
  <si>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</si>
  <si>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</si>
  <si>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</si>
  <si>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</si>
  <si>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</si>
  <si>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</si>
  <si>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</si>
  <si>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</si>
  <si>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</si>
  <si>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</si>
  <si>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</si>
  <si>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</si>
  <si>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</si>
  <si>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</si>
  <si>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</si>
  <si>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</si>
  <si>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</si>
  <si>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</si>
  <si>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</si>
  <si>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</si>
  <si>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</si>
  <si>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</si>
  <si>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</si>
  <si>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</si>
  <si>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</si>
  <si>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</si>
  <si>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</si>
  <si>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</si>
  <si>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</si>
  <si>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</si>
  <si>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</si>
  <si>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</si>
  <si>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</si>
  <si>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</si>
  <si>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</si>
  <si>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</si>
  <si>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</si>
  <si>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</si>
  <si>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</si>
  <si>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</si>
  <si>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</si>
  <si>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</si>
  <si>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</si>
  <si>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</si>
  <si>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</si>
  <si>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</si>
  <si>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</si>
  <si>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</si>
  <si>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</si>
  <si>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</si>
  <si>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</si>
  <si>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</si>
  <si>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</si>
  <si>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</si>
  <si>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</si>
  <si>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</si>
  <si>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</si>
  <si>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</si>
  <si>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</si>
  <si>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</si>
  <si>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</si>
  <si>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</si>
  <si>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</si>
  <si>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</si>
  <si>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</si>
  <si>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</si>
  <si>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</si>
  <si>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</si>
  <si>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</si>
  <si>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</si>
  <si>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</si>
  <si>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</si>
  <si>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</si>
  <si>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</si>
  <si>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</si>
  <si>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</si>
  <si>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</si>
  <si>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</si>
  <si>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</si>
  <si>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</si>
  <si>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</si>
  <si>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</si>
  <si>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</si>
  <si>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</si>
  <si>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</si>
  <si>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</si>
  <si>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</si>
  <si>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</si>
  <si>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</si>
  <si>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</si>
  <si>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</si>
  <si>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</si>
  <si>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</si>
  <si>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</si>
  <si>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</si>
  <si>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</si>
  <si>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</si>
  <si>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</si>
  <si>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</si>
  <si>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</si>
  <si>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</si>
  <si>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</si>
  <si>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</si>
  <si>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</si>
  <si>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</si>
  <si>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</si>
  <si>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</si>
  <si>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</si>
  <si>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</si>
  <si>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</si>
  <si>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</si>
  <si>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</si>
  <si>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</si>
  <si>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</si>
  <si>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</si>
  <si>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</si>
  <si>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</si>
  <si>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</si>
  <si>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</si>
  <si>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</si>
  <si>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</si>
  <si>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</si>
  <si>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</si>
  <si>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</si>
  <si>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</si>
  <si>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</si>
  <si>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</si>
  <si>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</si>
  <si>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</si>
  <si>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</si>
  <si>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</si>
  <si>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</si>
  <si>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</si>
  <si>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</si>
  <si>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</si>
  <si>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</si>
  <si>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</si>
  <si>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</si>
  <si>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</si>
  <si>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</si>
  <si>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</si>
  <si>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</si>
  <si>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</si>
  <si>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</si>
  <si>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</si>
  <si>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</si>
  <si>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</si>
  <si>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</si>
  <si>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</si>
  <si>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</si>
  <si>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</si>
  <si>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</si>
  <si>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</si>
  <si>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</si>
  <si>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</si>
  <si>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</si>
  <si>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</si>
  <si>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</si>
  <si>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</si>
  <si>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</si>
  <si>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</si>
  <si>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</si>
  <si>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</si>
  <si>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</si>
  <si>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</si>
  <si>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</si>
  <si>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</si>
  <si>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</si>
  <si>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</si>
  <si>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</si>
  <si>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</si>
  <si>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</si>
  <si>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</si>
  <si>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</si>
  <si>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</si>
  <si>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</si>
  <si>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</si>
  <si>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</si>
  <si>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</si>
  <si>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</si>
  <si>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</si>
  <si>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</si>
  <si>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</si>
  <si>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</si>
  <si>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</si>
  <si>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</si>
  <si>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</si>
  <si>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</si>
  <si>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</si>
  <si>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</si>
  <si>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</si>
  <si>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</si>
  <si>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</si>
  <si>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</si>
  <si>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</si>
  <si>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</si>
  <si>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</si>
  <si>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</si>
  <si>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</si>
  <si>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</si>
  <si>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</si>
  <si>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</si>
  <si>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</si>
  <si>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</si>
  <si>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</si>
  <si>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</si>
  <si>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</si>
  <si>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</si>
  <si>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</si>
  <si>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</si>
  <si>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</si>
  <si>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</si>
  <si>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</si>
  <si>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</si>
  <si>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</si>
  <si>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</si>
  <si>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</si>
  <si>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</si>
  <si>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</si>
  <si>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</si>
  <si>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</si>
  <si>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</si>
  <si>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</si>
  <si>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</si>
  <si>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</si>
  <si>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</si>
  <si>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</si>
  <si>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</si>
  <si>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</si>
  <si>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</si>
  <si>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</si>
  <si>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</si>
  <si>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</si>
  <si>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</si>
  <si>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</si>
  <si>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</si>
  <si>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</si>
  <si>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</si>
  <si>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</si>
  <si>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</si>
  <si>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</si>
  <si>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</si>
  <si>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</si>
  <si>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</si>
  <si>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</si>
  <si>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</si>
  <si>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</si>
  <si>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</si>
  <si>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</si>
  <si>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</si>
  <si>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</si>
  <si>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</si>
  <si>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</si>
  <si>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</si>
  <si>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</si>
  <si>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</si>
  <si>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</si>
  <si>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</si>
  <si>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</si>
  <si>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</si>
  <si>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</si>
  <si>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</si>
  <si>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</si>
  <si>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</si>
  <si>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</si>
  <si>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</si>
  <si>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</si>
  <si>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</si>
  <si>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</si>
  <si>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</si>
  <si>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</si>
  <si>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</si>
  <si>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</si>
  <si>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</si>
  <si>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</si>
  <si>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</si>
  <si>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</si>
  <si>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</si>
  <si>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</si>
  <si>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</si>
  <si>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</si>
  <si>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</si>
  <si>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</si>
  <si>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</si>
  <si>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</si>
  <si>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</si>
  <si>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</si>
  <si>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</si>
  <si>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</si>
  <si>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</si>
  <si>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</si>
  <si>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</si>
  <si>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</si>
  <si>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</si>
  <si>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</si>
  <si>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</si>
  <si>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</si>
  <si>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</si>
  <si>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</si>
  <si>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</si>
  <si>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</si>
  <si>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</si>
  <si>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</si>
  <si>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</si>
  <si>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</si>
  <si>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</si>
  <si>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</si>
  <si>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</si>
  <si>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</si>
  <si>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</si>
  <si>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</si>
  <si>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</si>
  <si>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</si>
  <si>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</si>
  <si>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</si>
  <si>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</si>
  <si>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</si>
  <si>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</si>
  <si>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</si>
  <si>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</si>
  <si>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</si>
  <si>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</si>
  <si>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</si>
  <si>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</si>
  <si>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</si>
  <si>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</si>
  <si>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</si>
  <si>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</si>
  <si>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</si>
  <si>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</si>
  <si>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</si>
  <si>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</si>
  <si>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</si>
  <si>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</si>
  <si>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</si>
  <si>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</si>
  <si>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</si>
  <si>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</si>
  <si>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</si>
  <si>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</si>
  <si>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</si>
  <si>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</si>
  <si>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</si>
  <si>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</si>
  <si>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</si>
  <si>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</si>
  <si>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</si>
  <si>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</si>
  <si>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</si>
  <si>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</si>
  <si>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</si>
  <si>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</si>
  <si>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</si>
  <si>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</si>
  <si>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</si>
  <si>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</si>
  <si>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</si>
  <si>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</si>
  <si>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</si>
  <si>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</si>
  <si>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</si>
  <si>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</si>
  <si>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</si>
  <si>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</si>
  <si>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</si>
  <si>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</si>
  <si>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</si>
  <si>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</si>
  <si>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</si>
  <si>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</si>
  <si>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</si>
  <si>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</si>
  <si>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</si>
  <si>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</si>
  <si>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</si>
  <si>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</si>
  <si>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</si>
  <si>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</si>
  <si>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</si>
  <si>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</si>
  <si>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</si>
  <si>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</si>
  <si>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</si>
  <si>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</si>
  <si>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</si>
  <si>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</si>
  <si>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</si>
  <si>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</si>
  <si>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</si>
  <si>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</si>
  <si>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</si>
  <si>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</si>
  <si>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</si>
  <si>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</si>
  <si>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</si>
  <si>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</si>
  <si>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</si>
  <si>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</si>
  <si>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</si>
  <si>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</si>
  <si>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</si>
  <si>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</si>
  <si>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</si>
  <si>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</si>
  <si>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</si>
  <si>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</si>
  <si>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</si>
  <si>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</si>
  <si>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</si>
  <si>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</si>
  <si>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</si>
  <si>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</si>
  <si>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</si>
  <si>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</si>
  <si>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</si>
  <si>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</si>
  <si>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</si>
  <si>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</si>
  <si>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</si>
  <si>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</si>
  <si>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</si>
  <si>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</si>
  <si>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</si>
  <si>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</si>
  <si>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</si>
  <si>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</si>
  <si>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</si>
  <si>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</si>
  <si>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</si>
  <si>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</si>
  <si>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</si>
  <si>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</si>
  <si>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</si>
  <si>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</si>
  <si>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</si>
  <si>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</si>
  <si>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</si>
  <si>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</si>
  <si>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</si>
  <si>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</si>
  <si>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</si>
  <si>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</si>
  <si>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</si>
  <si>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</si>
  <si>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</si>
  <si>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</si>
  <si>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</si>
  <si>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</si>
  <si>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</si>
  <si>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</si>
  <si>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</si>
  <si>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</si>
  <si>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</si>
  <si>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</si>
  <si>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</si>
  <si>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</si>
  <si>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</si>
  <si>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</si>
  <si>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</si>
  <si>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</si>
  <si>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</si>
  <si>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</si>
  <si>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</si>
  <si>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</si>
  <si>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</si>
  <si>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</si>
  <si>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</si>
  <si>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</si>
  <si>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</si>
  <si>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</si>
  <si>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</si>
  <si>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</si>
  <si>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</si>
  <si>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</si>
  <si>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</si>
  <si>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</si>
  <si>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</si>
  <si>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</si>
  <si>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</si>
  <si>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</si>
  <si>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</si>
  <si>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</si>
  <si>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</si>
  <si>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</si>
  <si>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</si>
  <si>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</si>
  <si>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</si>
  <si>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</si>
  <si>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</si>
  <si>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</si>
  <si>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</si>
  <si>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</si>
  <si>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</si>
  <si>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</si>
  <si>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</si>
  <si>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</si>
  <si>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</si>
  <si>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</si>
  <si>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</si>
  <si>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</si>
  <si>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</si>
  <si>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</si>
  <si>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</si>
  <si>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</si>
  <si>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</si>
  <si>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</si>
  <si>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</si>
  <si>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</si>
  <si>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</si>
  <si>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</si>
  <si>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</si>
  <si>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</si>
  <si>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</si>
  <si>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</si>
  <si>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</si>
  <si>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</si>
  <si>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</si>
  <si>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</si>
  <si>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</si>
  <si>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</si>
  <si>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</si>
  <si>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</si>
  <si>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</si>
  <si>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</si>
  <si>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</si>
  <si>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</si>
  <si>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</si>
  <si>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</si>
  <si>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</si>
  <si>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</si>
  <si>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</si>
  <si>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</si>
  <si>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</si>
  <si>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</si>
  <si>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</si>
  <si>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</si>
  <si>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</si>
  <si>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</si>
  <si>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</si>
  <si>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</si>
  <si>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</si>
  <si>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</si>
  <si>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</si>
  <si>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</si>
  <si>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</si>
  <si>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</si>
  <si>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</si>
  <si>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</si>
  <si>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</si>
  <si>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</si>
  <si>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</si>
  <si>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</si>
  <si>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</si>
  <si>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</si>
  <si>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</si>
  <si>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</si>
  <si>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</si>
  <si>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</si>
  <si>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</si>
  <si>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</si>
  <si>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</si>
  <si>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</si>
  <si>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</si>
  <si>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</si>
  <si>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</si>
  <si>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</si>
  <si>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</si>
  <si>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</si>
  <si>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</si>
  <si>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</si>
  <si>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</si>
  <si>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</si>
  <si>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</si>
  <si>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</si>
  <si>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</si>
  <si>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</si>
  <si>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</si>
  <si>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</si>
  <si>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</si>
  <si>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</si>
  <si>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</si>
  <si>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</si>
  <si>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</si>
  <si>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</si>
  <si>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</si>
  <si>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</si>
  <si>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</si>
  <si>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</si>
  <si>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</si>
  <si>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</si>
  <si>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</si>
  <si>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</si>
  <si>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</si>
  <si>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</si>
  <si>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</si>
  <si>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</si>
  <si>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</si>
  <si>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</si>
  <si>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</si>
  <si>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</si>
  <si>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</si>
  <si>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</si>
  <si>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</si>
  <si>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</si>
  <si>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</si>
  <si>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</si>
  <si>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</si>
  <si>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</si>
  <si>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</si>
  <si>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</si>
  <si>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</si>
  <si>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</si>
  <si>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</si>
  <si>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</si>
  <si>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</si>
  <si>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</si>
  <si>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</si>
  <si>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</si>
  <si>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</si>
  <si>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</si>
  <si>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</si>
  <si>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</si>
  <si>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</si>
  <si>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</si>
  <si>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</si>
  <si>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</si>
  <si>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</si>
  <si>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</si>
  <si>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</si>
  <si>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</si>
  <si>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</si>
  <si>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</si>
  <si>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</si>
  <si>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</si>
  <si>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</si>
  <si>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</si>
  <si>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</si>
  <si>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</si>
  <si>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</si>
  <si>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</si>
  <si>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</si>
  <si>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</si>
  <si>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</si>
  <si>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</si>
  <si>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</si>
  <si>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</si>
  <si>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</si>
  <si>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</si>
  <si>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</si>
  <si>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</si>
  <si>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</si>
  <si>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</si>
  <si>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</si>
  <si>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</si>
  <si>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</si>
  <si>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</si>
  <si>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</si>
  <si>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</si>
  <si>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</si>
  <si>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</si>
  <si>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</si>
  <si>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</si>
  <si>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</si>
  <si>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</si>
  <si>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</si>
  <si>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</si>
  <si>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</si>
  <si>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</si>
  <si>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</si>
  <si>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</si>
  <si>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</si>
  <si>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</si>
  <si>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</si>
  <si>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</si>
  <si>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</si>
  <si>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</si>
  <si>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</si>
  <si>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</si>
  <si>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</si>
  <si>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</si>
  <si>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</si>
  <si>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</si>
  <si>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</si>
  <si>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</si>
  <si>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</si>
  <si>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</si>
  <si>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</si>
  <si>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</si>
  <si>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</si>
  <si>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</si>
  <si>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</si>
  <si>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</si>
  <si>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</si>
  <si>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</si>
  <si>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</si>
  <si>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</si>
  <si>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</si>
  <si>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</si>
  <si>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</si>
  <si>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</si>
  <si>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</si>
  <si>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</si>
  <si>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</si>
  <si>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</si>
  <si>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</si>
  <si>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</si>
  <si>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</si>
  <si>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</si>
  <si>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</si>
  <si>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</si>
  <si>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</si>
  <si>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</si>
  <si>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</si>
  <si>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</si>
  <si>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</si>
  <si>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</si>
  <si>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</si>
  <si>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</si>
  <si>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</si>
  <si>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</si>
  <si>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</si>
  <si>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</si>
  <si>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</si>
  <si>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</si>
  <si>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</si>
  <si>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</si>
  <si>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</si>
  <si>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</si>
  <si>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</si>
  <si>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</si>
  <si>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</si>
  <si>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</si>
  <si>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</si>
  <si>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</si>
  <si>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</si>
  <si>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</si>
  <si>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</si>
  <si>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</si>
  <si>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</si>
  <si>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</si>
  <si>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</si>
  <si>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</si>
  <si>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</si>
  <si>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</si>
  <si>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</si>
  <si>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</si>
  <si>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</si>
  <si>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</si>
  <si>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</si>
  <si>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</si>
  <si>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</si>
  <si>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</si>
  <si>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</si>
  <si>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</si>
  <si>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</si>
  <si>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</si>
  <si>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</si>
  <si>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</si>
  <si>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</si>
  <si>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</si>
  <si>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</si>
  <si>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</si>
  <si>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</si>
  <si>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</si>
  <si>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</si>
  <si>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</si>
  <si>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</si>
  <si>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</si>
  <si>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</si>
  <si>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</si>
  <si>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</si>
  <si>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</si>
  <si>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</si>
  <si>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</si>
  <si>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</si>
  <si>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</si>
  <si>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</si>
  <si>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</si>
  <si>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</si>
  <si>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</si>
  <si>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</si>
  <si>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</si>
  <si>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</si>
  <si>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</si>
  <si>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</si>
  <si>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</si>
  <si>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</si>
  <si>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</si>
  <si>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</si>
  <si>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</si>
  <si>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</si>
  <si>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</si>
  <si>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</si>
  <si>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</si>
  <si>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</si>
  <si>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</si>
  <si>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</si>
  <si>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</si>
  <si>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</si>
  <si>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</si>
  <si>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</si>
  <si>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</si>
  <si>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</si>
  <si>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</si>
  <si>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</si>
  <si>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</si>
  <si>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</si>
  <si>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</si>
  <si>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</si>
  <si>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</si>
  <si>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</si>
  <si>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</si>
  <si>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</si>
  <si>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</si>
  <si>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</si>
  <si>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</si>
  <si>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</si>
  <si>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</si>
  <si>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</si>
  <si>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</si>
  <si>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</si>
  <si>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</si>
  <si>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</si>
  <si>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</si>
  <si>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</si>
  <si>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</si>
  <si>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</si>
  <si>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</si>
  <si>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</si>
  <si>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</si>
  <si>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</si>
  <si>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</si>
  <si>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</si>
  <si>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</si>
  <si>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</si>
  <si>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</si>
  <si>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</si>
  <si>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</si>
  <si>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</si>
  <si>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</si>
  <si>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</si>
  <si>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</si>
  <si>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</si>
  <si>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</si>
  <si>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</si>
  <si>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</si>
  <si>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</si>
  <si>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</si>
  <si>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</si>
  <si>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</si>
  <si>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</si>
  <si>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</si>
  <si>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</si>
  <si>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</si>
  <si>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</si>
  <si>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</si>
  <si>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</si>
  <si>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</si>
  <si>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</si>
  <si>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</si>
  <si>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</si>
  <si>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</si>
  <si>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</si>
  <si>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</si>
  <si>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</si>
  <si>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</si>
  <si>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</si>
  <si>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</si>
  <si>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</si>
  <si>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</si>
  <si>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</si>
  <si>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</si>
  <si>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</si>
  <si>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</si>
  <si>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</si>
  <si>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</si>
  <si>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</si>
  <si>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</si>
  <si>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</si>
  <si>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</si>
  <si>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</si>
  <si>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</si>
  <si>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</si>
  <si>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</si>
  <si>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</si>
  <si>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</si>
  <si>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</si>
  <si>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</si>
  <si>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</si>
  <si>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</si>
  <si>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</si>
  <si>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</si>
  <si>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</si>
  <si>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</si>
  <si>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</si>
  <si>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</si>
  <si>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</si>
  <si>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</si>
  <si>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</si>
  <si>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</si>
  <si>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</si>
  <si>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</si>
  <si>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</si>
  <si>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</si>
  <si>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</si>
  <si>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</si>
  <si>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</si>
  <si>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</si>
  <si>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</si>
  <si>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</si>
  <si>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</si>
  <si>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</si>
  <si>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</si>
  <si>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</si>
  <si>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</si>
  <si>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</si>
  <si>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</si>
  <si>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</si>
  <si>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</si>
  <si>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</si>
  <si>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</si>
  <si>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</si>
  <si>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</si>
  <si>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</si>
  <si>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</si>
  <si>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</si>
  <si>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</si>
  <si>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</si>
  <si>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</si>
  <si>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</si>
  <si>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</si>
  <si>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</si>
  <si>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</si>
  <si>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</si>
  <si>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</si>
  <si>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</si>
  <si>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</si>
  <si>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</si>
  <si>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</si>
  <si>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</si>
  <si>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</si>
  <si>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</si>
  <si>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</si>
  <si>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</si>
  <si>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</si>
  <si>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</si>
  <si>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</si>
  <si>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</si>
  <si>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</si>
  <si>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</si>
  <si>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</si>
  <si>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</si>
  <si>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</si>
  <si>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</si>
  <si>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</si>
  <si>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</si>
  <si>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</si>
  <si>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</si>
  <si>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</si>
  <si>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</si>
  <si>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</si>
  <si>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</si>
  <si>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</si>
  <si>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</si>
  <si>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</si>
  <si>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</si>
  <si>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</si>
  <si>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</si>
  <si>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</si>
  <si>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</si>
  <si>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</si>
  <si>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</si>
  <si>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</si>
  <si>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</si>
  <si>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</si>
  <si>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</si>
  <si>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</si>
  <si>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</si>
  <si>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</si>
  <si>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</si>
  <si>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</si>
  <si>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</si>
  <si>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</si>
  <si>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</si>
  <si>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</si>
  <si>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</si>
  <si>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</si>
  <si>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</si>
  <si>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</si>
  <si>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</si>
  <si>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</si>
  <si>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</si>
  <si>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</si>
  <si>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</si>
  <si>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</si>
  <si>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</si>
  <si>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</si>
  <si>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</si>
  <si>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</si>
  <si>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</si>
  <si>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</si>
  <si>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</si>
  <si>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</si>
  <si>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</si>
  <si>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</si>
  <si>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</si>
  <si>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</si>
  <si>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</si>
  <si>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</si>
  <si>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</si>
  <si>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</si>
  <si>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</si>
  <si>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</si>
  <si>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</si>
  <si>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</si>
  <si>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</si>
  <si>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</si>
  <si>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</si>
  <si>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</si>
  <si>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</si>
  <si>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</si>
  <si>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</si>
  <si>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</si>
  <si>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</si>
  <si>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</si>
  <si>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</si>
  <si>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</si>
  <si>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</si>
  <si>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</si>
  <si>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</si>
  <si>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</si>
  <si>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</si>
  <si>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</si>
  <si>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</si>
  <si>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</si>
  <si>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</si>
  <si>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</si>
  <si>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</si>
  <si>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</si>
  <si>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</si>
  <si>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</si>
  <si>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</si>
  <si>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</si>
  <si>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</si>
  <si>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</si>
  <si>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</si>
  <si>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</si>
  <si>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</si>
  <si>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</si>
  <si>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</si>
  <si>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</si>
  <si>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</si>
  <si>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</si>
  <si>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</si>
  <si>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</si>
  <si>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</si>
  <si>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</si>
  <si>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</si>
  <si>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</si>
  <si>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</si>
  <si>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</si>
  <si>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</si>
  <si>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</si>
  <si>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</si>
  <si>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</si>
  <si>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</si>
  <si>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</si>
  <si>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</si>
  <si>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</si>
  <si>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</si>
  <si>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</si>
  <si>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</si>
  <si>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</si>
  <si>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</si>
  <si>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</si>
  <si>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</si>
  <si>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</si>
  <si>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</si>
  <si>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</si>
  <si>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</si>
  <si>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</si>
  <si>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</si>
  <si>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</si>
  <si>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</si>
  <si>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</si>
  <si>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</si>
  <si>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</si>
  <si>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</si>
  <si>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</si>
  <si>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</si>
  <si>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</si>
  <si>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</si>
  <si>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</si>
  <si>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</si>
  <si>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</si>
  <si>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</si>
  <si>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</si>
  <si>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</si>
  <si>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</si>
  <si>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</si>
  <si>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</si>
  <si>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</si>
  <si>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</si>
  <si>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</si>
  <si>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</si>
  <si>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</si>
  <si>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</si>
  <si>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</si>
  <si>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</si>
  <si>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</si>
  <si>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</si>
  <si>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</si>
  <si>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</si>
  <si>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</si>
  <si>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</si>
  <si>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</si>
  <si>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</si>
  <si>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</si>
  <si>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</si>
  <si>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</si>
  <si>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</si>
  <si>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</si>
  <si>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</si>
  <si>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</si>
  <si>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</si>
  <si>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</si>
  <si>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</si>
  <si>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</si>
  <si>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</si>
  <si>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</si>
  <si>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</si>
  <si>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</si>
  <si>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</si>
  <si>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</si>
  <si>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</si>
  <si>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</si>
  <si>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</si>
  <si>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</si>
  <si>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</si>
  <si>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</si>
  <si>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</si>
  <si>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</si>
  <si>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</si>
  <si>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</si>
  <si>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</si>
  <si>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</si>
  <si>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</si>
  <si>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</si>
  <si>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</si>
  <si>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</si>
  <si>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</si>
  <si>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</si>
  <si>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</si>
  <si>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</si>
  <si>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</si>
  <si>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</si>
  <si>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</si>
  <si>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</si>
  <si>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</si>
  <si>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</si>
  <si>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</si>
  <si>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</si>
  <si>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</si>
  <si>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</si>
  <si>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</si>
  <si>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</si>
  <si>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</si>
  <si>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</si>
  <si>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</si>
  <si>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</si>
  <si>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</si>
  <si>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</si>
  <si>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</si>
  <si>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</si>
  <si>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</si>
  <si>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</si>
  <si>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</si>
  <si>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</si>
  <si>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</si>
  <si>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</si>
  <si>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</si>
  <si>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</si>
  <si>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</si>
  <si>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</si>
  <si>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</si>
  <si>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</si>
  <si>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</si>
  <si>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</si>
  <si>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</si>
  <si>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</si>
  <si>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</si>
  <si>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</si>
  <si>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</si>
  <si>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</si>
  <si>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</si>
  <si>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</si>
  <si>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</si>
  <si>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</si>
  <si>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</si>
  <si>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</si>
  <si>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</si>
  <si>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</si>
  <si>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</si>
  <si>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</si>
  <si>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</si>
  <si>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</si>
  <si>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</si>
  <si>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</si>
  <si>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</si>
  <si>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</si>
  <si>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</si>
  <si>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</si>
  <si>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</si>
  <si>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</si>
  <si>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</si>
  <si>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</si>
  <si>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</si>
  <si>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</si>
  <si>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</si>
  <si>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</si>
  <si>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</si>
  <si>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</si>
  <si>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</si>
  <si>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</si>
  <si>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</si>
  <si>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</si>
  <si>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</si>
  <si>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</si>
  <si>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</si>
  <si>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</si>
  <si>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</si>
  <si>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</si>
  <si>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</si>
  <si>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</si>
  <si>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</si>
  <si>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</si>
  <si>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</si>
  <si>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</si>
  <si>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</si>
  <si>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</si>
  <si>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</si>
  <si>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</si>
  <si>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</si>
  <si>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</si>
  <si>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</si>
  <si>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</si>
  <si>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</si>
  <si>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</si>
  <si>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</si>
  <si>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</si>
  <si>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</si>
  <si>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</si>
  <si>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</si>
  <si>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</si>
  <si>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</si>
  <si>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</si>
  <si>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</si>
  <si>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</si>
  <si>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</si>
  <si>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</si>
  <si>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</si>
  <si>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</si>
  <si>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</si>
  <si>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</si>
  <si>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</si>
  <si>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</si>
  <si>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</si>
  <si>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</si>
  <si>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</si>
  <si>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</si>
  <si>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</si>
  <si>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</si>
  <si>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</si>
  <si>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</si>
  <si>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</si>
  <si>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</si>
  <si>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</si>
  <si>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</si>
  <si>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</si>
  <si>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</si>
  <si>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</si>
  <si>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</si>
  <si>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</si>
  <si>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</si>
  <si>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</si>
  <si>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</si>
  <si>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</si>
  <si>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</si>
  <si>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</si>
  <si>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</si>
  <si>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</si>
  <si>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</si>
  <si>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</si>
  <si>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</si>
  <si>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</si>
  <si>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</si>
  <si>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</si>
  <si>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</si>
  <si>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</si>
  <si>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</si>
  <si>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</si>
  <si>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</si>
  <si>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</si>
  <si>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</si>
  <si>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</si>
  <si>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</si>
  <si>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</si>
  <si>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</si>
  <si>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</si>
  <si>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</si>
  <si>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</si>
  <si>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</si>
  <si>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</si>
  <si>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</si>
  <si>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</si>
  <si>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</si>
  <si>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</si>
  <si>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</si>
  <si>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</si>
  <si>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</si>
  <si>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</si>
  <si>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</si>
  <si>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</si>
  <si>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</si>
  <si>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</si>
  <si>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</si>
  <si>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</si>
  <si>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</si>
  <si>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</si>
  <si>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</si>
  <si>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</si>
  <si>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</si>
  <si>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</si>
  <si>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</si>
  <si>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</si>
  <si>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</si>
  <si>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</si>
  <si>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</si>
  <si>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</si>
  <si>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</si>
  <si>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</si>
  <si>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</si>
  <si>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</si>
  <si>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</si>
  <si>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</si>
  <si>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</si>
  <si>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</si>
  <si>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</si>
  <si>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</si>
  <si>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</si>
  <si>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</si>
  <si>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</si>
  <si>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</si>
  <si>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</si>
  <si>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</si>
  <si>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</si>
  <si>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</si>
  <si>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</si>
  <si>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</si>
  <si>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</si>
  <si>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</si>
  <si>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</si>
  <si>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</si>
  <si>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</si>
  <si>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</si>
  <si>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</si>
  <si>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</si>
  <si>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</si>
  <si>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</si>
  <si>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</si>
  <si>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</si>
  <si>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</si>
  <si>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</si>
  <si>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</si>
  <si>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</si>
  <si>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</si>
  <si>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</si>
  <si>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</si>
  <si>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</si>
  <si>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</si>
  <si>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</si>
  <si>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</si>
  <si>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</si>
  <si>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</si>
  <si>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</si>
  <si>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</si>
  <si>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</si>
  <si>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</si>
  <si>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</si>
  <si>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</si>
  <si>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</si>
  <si>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</si>
  <si>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</si>
  <si>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</si>
  <si>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</si>
  <si>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</si>
  <si>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</si>
  <si>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</si>
  <si>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</si>
  <si>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</si>
  <si>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</si>
  <si>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</si>
  <si>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</si>
  <si>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</si>
  <si>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</si>
  <si>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</si>
  <si>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</si>
  <si>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</si>
  <si>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</si>
  <si>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</si>
  <si>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</si>
  <si>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</si>
  <si>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</si>
  <si>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</si>
  <si>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</si>
  <si>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</si>
  <si>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</si>
  <si>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</si>
  <si>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</si>
  <si>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</si>
  <si>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</si>
  <si>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</si>
  <si>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</si>
  <si>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</si>
  <si>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</si>
  <si>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</si>
  <si>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</si>
  <si>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</si>
  <si>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</si>
  <si>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</si>
  <si>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</si>
  <si>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</si>
  <si>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</si>
  <si>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</si>
  <si>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</si>
  <si>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</si>
  <si>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</si>
  <si>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</si>
  <si>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</si>
  <si>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</si>
  <si>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</si>
  <si>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</si>
  <si>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</si>
  <si>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</si>
  <si>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</si>
  <si>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</si>
  <si>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</si>
  <si>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</si>
  <si>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</si>
  <si>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</si>
  <si>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</si>
  <si>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</si>
  <si>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</si>
  <si>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</si>
  <si>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</si>
  <si>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</si>
  <si>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</si>
  <si>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</si>
  <si>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</si>
  <si>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</si>
  <si>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</si>
  <si>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</si>
  <si>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</si>
  <si>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</si>
  <si>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</si>
  <si>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</si>
  <si>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</si>
  <si>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</si>
  <si>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</si>
  <si>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</si>
  <si>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</si>
  <si>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</si>
  <si>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</si>
  <si>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</si>
  <si>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</si>
  <si>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</si>
  <si>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</si>
  <si>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</si>
  <si>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</si>
  <si>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</si>
  <si>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</si>
  <si>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</si>
  <si>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</si>
  <si>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</si>
  <si>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</si>
  <si>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</si>
  <si>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</si>
  <si>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</si>
  <si>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</si>
  <si>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</si>
  <si>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</si>
  <si>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</si>
  <si>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</si>
  <si>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</si>
  <si>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</si>
  <si>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</si>
  <si>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</si>
  <si>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</si>
  <si>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</si>
  <si>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</si>
  <si>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</si>
  <si>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</si>
  <si>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</si>
  <si>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</si>
  <si>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</si>
  <si>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</si>
  <si>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</si>
  <si>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</si>
  <si>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</si>
  <si>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</si>
  <si>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</si>
  <si>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</si>
  <si>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</si>
  <si>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</si>
  <si>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</si>
  <si>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</si>
  <si>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</si>
  <si>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</si>
  <si>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</si>
  <si>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</si>
  <si>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</si>
  <si>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</si>
  <si>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</si>
  <si>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</si>
  <si>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</si>
  <si>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</si>
  <si>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</si>
  <si>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</si>
  <si>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</si>
  <si>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</si>
  <si>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</si>
  <si>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</si>
  <si>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</si>
  <si>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</si>
  <si>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</si>
  <si>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</si>
  <si>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</si>
  <si>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</si>
  <si>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</si>
  <si>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</si>
  <si>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</si>
  <si>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</si>
  <si>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</si>
  <si>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</si>
  <si>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</si>
  <si>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</si>
  <si>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</si>
  <si>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</si>
  <si>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</si>
  <si>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</si>
  <si>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</si>
  <si>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</si>
  <si>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</si>
  <si>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</si>
  <si>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</si>
  <si>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</si>
  <si>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</si>
  <si>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</si>
  <si>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</si>
  <si>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</si>
  <si>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</si>
  <si>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</si>
  <si>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</si>
  <si>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</si>
  <si>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</si>
  <si>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</si>
  <si>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</si>
  <si>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</si>
  <si>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</si>
  <si>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</si>
  <si>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</si>
  <si>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</si>
  <si>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</si>
  <si>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</si>
  <si>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</si>
  <si>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</si>
  <si>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</si>
  <si>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</si>
  <si>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</si>
  <si>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</si>
  <si>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</si>
  <si>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</si>
  <si>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</si>
  <si>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</si>
  <si>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</si>
  <si>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</si>
  <si>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</si>
  <si>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</si>
  <si>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</si>
  <si>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</si>
  <si>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</si>
  <si>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</si>
  <si>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</si>
  <si>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</si>
  <si>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</si>
  <si>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</si>
  <si>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</si>
  <si>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</si>
  <si>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</si>
  <si>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</si>
  <si>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</si>
  <si>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</si>
  <si>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</si>
  <si>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</si>
  <si>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</si>
  <si>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</si>
  <si>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</si>
  <si>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</si>
  <si>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</si>
  <si>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</si>
  <si>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</si>
  <si>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</si>
  <si>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</si>
  <si>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</si>
  <si>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</si>
  <si>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</si>
  <si>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</si>
  <si>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</si>
  <si>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</si>
  <si>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</si>
  <si>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</si>
  <si>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</si>
  <si>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</si>
  <si>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</si>
  <si>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</si>
  <si>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</si>
  <si>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</si>
  <si>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</si>
  <si>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</si>
  <si>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</si>
  <si>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</si>
  <si>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</si>
  <si>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</si>
  <si>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</si>
  <si>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</si>
  <si>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</si>
  <si>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</si>
  <si>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</si>
  <si>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</si>
  <si>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</si>
  <si>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</si>
  <si>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</si>
  <si>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</si>
  <si>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</si>
  <si>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</si>
  <si>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</si>
  <si>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</si>
  <si>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</si>
  <si>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</si>
  <si>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</si>
  <si>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</si>
  <si>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</si>
  <si>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</si>
  <si>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</si>
  <si>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</si>
  <si>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</si>
  <si>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</si>
  <si>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</si>
  <si>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</si>
  <si>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</si>
  <si>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</si>
  <si>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</si>
  <si>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</si>
  <si>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</si>
  <si>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</si>
  <si>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</si>
  <si>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</si>
  <si>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</si>
  <si>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</si>
  <si>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</si>
  <si>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</si>
  <si>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</si>
  <si>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</si>
  <si>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</si>
  <si>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</si>
  <si>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</si>
  <si>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</si>
  <si>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</si>
  <si>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</si>
  <si>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</si>
  <si>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</si>
  <si>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</si>
  <si>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</si>
  <si>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</si>
  <si>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</si>
  <si>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</si>
  <si>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</si>
  <si>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</si>
  <si>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</si>
  <si>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</si>
  <si>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</si>
  <si>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</si>
  <si>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</si>
  <si>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</si>
  <si>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</si>
  <si>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</si>
  <si>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</si>
  <si>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</si>
  <si>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</si>
  <si>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</si>
  <si>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</si>
  <si>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</si>
  <si>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</si>
  <si>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</si>
  <si>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</si>
  <si>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</si>
  <si>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</si>
  <si>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</si>
  <si>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</si>
  <si>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</si>
  <si>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</si>
  <si>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</si>
  <si>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</si>
  <si>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</si>
  <si>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</si>
  <si>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</si>
  <si>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</si>
  <si>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</si>
  <si>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</si>
  <si>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</si>
  <si>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</si>
  <si>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</si>
  <si>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</si>
  <si>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</si>
  <si>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</si>
  <si>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</si>
  <si>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</si>
  <si>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</si>
  <si>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</si>
  <si>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</si>
  <si>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</si>
  <si>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</si>
  <si>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</si>
  <si>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</si>
  <si>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</si>
  <si>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</si>
  <si>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</si>
  <si>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</si>
  <si>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</si>
  <si>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</si>
  <si>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</si>
  <si>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</si>
  <si>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</si>
  <si>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</si>
  <si>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</si>
  <si>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</si>
  <si>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</si>
  <si>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</si>
  <si>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</si>
  <si>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</si>
  <si>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</si>
  <si>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</si>
  <si>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</si>
  <si>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</si>
  <si>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</si>
  <si>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</si>
  <si>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</si>
  <si>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</si>
  <si>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</si>
  <si>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</si>
  <si>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</si>
  <si>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</si>
  <si>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</si>
  <si>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</si>
  <si>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</si>
  <si>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</si>
  <si>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</si>
  <si>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</si>
  <si>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</si>
  <si>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</si>
  <si>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</si>
  <si>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</si>
  <si>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</si>
  <si>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</si>
  <si>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</si>
  <si>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</si>
  <si>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</si>
  <si>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</si>
  <si>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</si>
  <si>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</si>
  <si>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</si>
  <si>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</si>
  <si>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</si>
  <si>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</si>
  <si>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</si>
  <si>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</si>
  <si>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</si>
  <si>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</si>
  <si>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</si>
  <si>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</si>
  <si>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</si>
  <si>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</si>
  <si>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</si>
  <si>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</si>
  <si>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</si>
  <si>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</si>
  <si>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</si>
  <si>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</si>
  <si>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</si>
  <si>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</si>
  <si>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</si>
  <si>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</si>
  <si>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</si>
  <si>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</si>
  <si>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</si>
  <si>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</si>
  <si>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</si>
  <si>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</si>
  <si>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</si>
  <si>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</si>
  <si>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</si>
  <si>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</si>
  <si>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</si>
  <si>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</si>
  <si>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</si>
  <si>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</si>
  <si>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</si>
  <si>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</si>
  <si>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</si>
  <si>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</si>
  <si>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</si>
  <si>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</si>
  <si>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</si>
  <si>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</si>
  <si>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</si>
  <si>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</si>
  <si>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</si>
  <si>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</si>
  <si>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</si>
  <si>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</si>
  <si>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</si>
  <si>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</si>
  <si>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</si>
  <si>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</si>
  <si>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</si>
  <si>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</si>
  <si>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</si>
  <si>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</si>
  <si>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</si>
  <si>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</si>
  <si>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</si>
  <si>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</si>
  <si>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</si>
  <si>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</si>
  <si>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</si>
  <si>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</si>
  <si>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</si>
  <si>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</si>
  <si>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</si>
  <si>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</si>
  <si>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</si>
  <si>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</si>
  <si>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</si>
  <si>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</si>
  <si>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</si>
  <si>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</si>
  <si>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</si>
  <si>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</si>
  <si>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</si>
  <si>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</si>
  <si>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</si>
  <si>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</si>
  <si>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</si>
  <si>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</si>
  <si>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</si>
  <si>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</si>
  <si>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</si>
  <si>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</si>
  <si>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</si>
  <si>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</si>
  <si>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</si>
  <si>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</si>
  <si>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</si>
  <si>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</si>
  <si>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</si>
  <si>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</si>
  <si>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</si>
  <si>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</si>
  <si>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</si>
  <si>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</si>
  <si>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</si>
  <si>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</si>
  <si>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</si>
  <si>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</si>
  <si>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</si>
  <si>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</si>
  <si>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</si>
  <si>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</si>
  <si>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</si>
  <si>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</si>
  <si>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</si>
  <si>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</si>
  <si>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</si>
  <si>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</si>
  <si>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</si>
  <si>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</si>
  <si>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</si>
  <si>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</si>
  <si>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</si>
  <si>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</si>
  <si>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</si>
  <si>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</si>
  <si>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</si>
  <si>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</si>
  <si>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</si>
  <si>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</si>
  <si>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</si>
  <si>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</si>
  <si>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</si>
  <si>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</si>
  <si>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</si>
  <si>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</si>
  <si>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</si>
  <si>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</si>
  <si>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</si>
  <si>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</si>
  <si>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</si>
  <si>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</si>
  <si>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</si>
  <si>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</si>
  <si>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</si>
  <si>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</si>
  <si>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</si>
  <si>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</si>
  <si>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</si>
  <si>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</si>
  <si>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</si>
  <si>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</si>
  <si>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</si>
  <si>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</si>
  <si>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</si>
  <si>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</si>
  <si>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</si>
  <si>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</si>
  <si>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</si>
  <si>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</si>
  <si>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</si>
  <si>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</si>
  <si>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</si>
  <si>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</si>
  <si>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</si>
  <si>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</si>
  <si>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</si>
  <si>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</si>
  <si>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</si>
  <si>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</si>
  <si>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</si>
  <si>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</si>
  <si>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</si>
  <si>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</si>
  <si>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</si>
  <si>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</si>
  <si>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</si>
  <si>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</si>
  <si>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</si>
  <si>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</si>
  <si>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</si>
  <si>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</si>
  <si>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</si>
  <si>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</si>
  <si>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</si>
  <si>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</si>
  <si>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</si>
  <si>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</si>
  <si>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</si>
  <si>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</si>
  <si>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</si>
  <si>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</si>
  <si>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</si>
  <si>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</si>
  <si>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</si>
  <si>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</si>
  <si>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</si>
  <si>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</si>
  <si>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</si>
  <si>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</si>
  <si>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</si>
  <si>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</si>
  <si>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</si>
  <si>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</si>
  <si>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</si>
  <si>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</si>
  <si>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</si>
  <si>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</si>
  <si>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</si>
  <si>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</si>
  <si>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</si>
  <si>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</si>
  <si>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</si>
  <si>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</si>
  <si>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</si>
  <si>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</si>
  <si>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</si>
  <si>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</si>
  <si>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</si>
  <si>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</si>
  <si>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</si>
  <si>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</si>
  <si>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</si>
  <si>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</si>
  <si>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</si>
  <si>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</si>
  <si>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</si>
  <si>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</si>
  <si>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</si>
  <si>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</si>
  <si>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</si>
  <si>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</si>
  <si>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</si>
  <si>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</si>
  <si>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</si>
  <si>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</si>
  <si>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</si>
  <si>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</si>
  <si>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</si>
  <si>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</si>
  <si>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</si>
  <si>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</si>
  <si>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</si>
  <si>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</si>
  <si>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</si>
  <si>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</si>
  <si>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</si>
  <si>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</si>
  <si>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</si>
  <si>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</si>
  <si>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</si>
  <si>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</si>
  <si>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</si>
  <si>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</si>
  <si>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</si>
  <si>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</si>
  <si>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</si>
  <si>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</si>
  <si>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</si>
  <si>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</si>
  <si>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</si>
  <si>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</si>
  <si>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</si>
  <si>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</si>
  <si>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</si>
  <si>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</si>
  <si>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</si>
  <si>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</si>
  <si>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</si>
  <si>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</si>
  <si>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</si>
  <si>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</si>
  <si>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</si>
  <si>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</si>
  <si>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</si>
  <si>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</si>
  <si>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</si>
  <si>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</si>
  <si>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</si>
  <si>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</si>
  <si>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</si>
  <si>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</si>
  <si>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</si>
  <si>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</si>
  <si>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</si>
  <si>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</si>
  <si>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</si>
  <si>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</si>
  <si>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</si>
  <si>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</si>
  <si>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</si>
  <si>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</si>
  <si>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</si>
  <si>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</si>
  <si>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</si>
  <si>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</si>
  <si>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</si>
  <si>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</si>
  <si>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</si>
  <si>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</si>
  <si>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</si>
  <si>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</si>
  <si>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</si>
  <si>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</si>
  <si>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</si>
  <si>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</si>
  <si>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</si>
  <si>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</si>
  <si>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</si>
  <si>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</si>
  <si>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</si>
  <si>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</si>
  <si>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</si>
  <si>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</si>
  <si>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</si>
  <si>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</si>
  <si>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</si>
  <si>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</si>
  <si>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</si>
  <si>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</si>
  <si>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</si>
  <si>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</si>
  <si>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</si>
  <si>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</si>
  <si>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</si>
  <si>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</si>
  <si>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</si>
  <si>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</si>
  <si>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</si>
  <si>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</si>
  <si>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</si>
  <si>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</si>
  <si>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</si>
  <si>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</si>
  <si>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</si>
  <si>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</si>
  <si>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</si>
  <si>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</si>
  <si>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</si>
  <si>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</si>
  <si>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</si>
  <si>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</si>
  <si>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</si>
  <si>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</si>
  <si>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</si>
  <si>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</si>
  <si>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</si>
  <si>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</si>
  <si>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</si>
  <si>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</si>
  <si>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</si>
  <si>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</si>
  <si>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</si>
  <si>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</si>
  <si>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</si>
  <si>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</si>
  <si>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</si>
  <si>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</si>
  <si>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</si>
  <si>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</si>
  <si>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</si>
  <si>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</si>
  <si>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</si>
  <si>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</si>
  <si>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</si>
  <si>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</si>
  <si>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</si>
  <si>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</si>
  <si>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</si>
  <si>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</si>
  <si>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</si>
  <si>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</si>
  <si>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</si>
  <si>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</si>
  <si>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</si>
  <si>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</si>
  <si>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</si>
  <si>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</si>
  <si>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</si>
  <si>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</si>
  <si>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</si>
  <si>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</si>
  <si>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</si>
  <si>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</si>
  <si>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</si>
  <si>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</si>
  <si>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</si>
  <si>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</si>
  <si>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</si>
  <si>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</si>
  <si>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</si>
  <si>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</si>
  <si>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</si>
  <si>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</si>
  <si>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</si>
  <si>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</si>
  <si>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</si>
  <si>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</si>
  <si>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</si>
  <si>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</si>
  <si>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</si>
  <si>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</si>
  <si>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</si>
  <si>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</si>
  <si>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</si>
  <si>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</si>
  <si>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</si>
  <si>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</si>
  <si>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</si>
  <si>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</si>
  <si>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</si>
  <si>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</si>
  <si>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</si>
  <si>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</si>
  <si>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</si>
  <si>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</si>
  <si>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</si>
  <si>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</si>
  <si>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</si>
  <si>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</si>
  <si>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</si>
  <si>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</si>
  <si>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</si>
  <si>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</si>
  <si>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</si>
  <si>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</si>
  <si>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</si>
  <si>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</si>
  <si>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</si>
  <si>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</si>
  <si>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</si>
  <si>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</si>
  <si>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</si>
  <si>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</si>
  <si>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</si>
  <si>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</si>
  <si>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</si>
  <si>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</si>
  <si>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</si>
  <si>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</si>
  <si>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</si>
  <si>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</si>
  <si>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</si>
  <si>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</si>
  <si>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</si>
  <si>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</si>
  <si>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</si>
  <si>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</si>
  <si>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</si>
  <si>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</si>
  <si>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</si>
  <si>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</si>
  <si>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</si>
  <si>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</si>
  <si>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</si>
  <si>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</si>
  <si>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</si>
  <si>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</si>
  <si>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</si>
  <si>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</si>
  <si>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</si>
  <si>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</si>
  <si>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</si>
  <si>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</si>
  <si>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</si>
  <si>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</si>
  <si>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</si>
  <si>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</si>
  <si>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</si>
  <si>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</si>
  <si>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</si>
  <si>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</si>
  <si>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</si>
  <si>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</si>
  <si>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</si>
  <si>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</si>
  <si>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</si>
  <si>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</si>
  <si>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</si>
  <si>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</si>
  <si>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</si>
  <si>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</si>
  <si>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</si>
  <si>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</si>
  <si>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</si>
  <si>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</si>
  <si>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</si>
  <si>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</si>
  <si>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</si>
  <si>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</si>
  <si>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</si>
  <si>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</si>
  <si>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</si>
  <si>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</si>
  <si>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</si>
  <si>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</si>
  <si>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</si>
  <si>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</si>
  <si>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</si>
  <si>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</si>
  <si>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</si>
  <si>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</si>
  <si>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</si>
  <si>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</si>
  <si>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</si>
  <si>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</si>
  <si>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</si>
  <si>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</si>
  <si>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</si>
  <si>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</si>
  <si>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</si>
  <si>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</si>
  <si>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</si>
  <si>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</si>
  <si>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</si>
  <si>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</si>
  <si>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</si>
  <si>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</si>
  <si>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</si>
  <si>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</si>
  <si>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</si>
  <si>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</si>
  <si>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</si>
  <si>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</si>
  <si>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</si>
  <si>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</si>
  <si>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</si>
  <si>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</si>
  <si>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</si>
  <si>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</si>
  <si>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</si>
  <si>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</si>
  <si>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</si>
  <si>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</si>
  <si>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</si>
  <si>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</si>
  <si>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</si>
  <si>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</si>
  <si>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</si>
  <si>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</si>
  <si>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</si>
  <si>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</si>
  <si>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</si>
  <si>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</si>
  <si>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</si>
  <si>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</si>
  <si>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</si>
  <si>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</si>
  <si>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</si>
  <si>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</si>
  <si>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</si>
  <si>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</si>
  <si>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</si>
  <si>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</si>
  <si>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</si>
  <si>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</si>
  <si>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</si>
  <si>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</si>
  <si>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</si>
  <si>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</si>
  <si>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</si>
  <si>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</si>
  <si>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</si>
  <si>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</si>
  <si>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</si>
  <si>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</si>
  <si>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</si>
  <si>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</si>
  <si>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</si>
  <si>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</si>
  <si>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</si>
  <si>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</si>
  <si>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</si>
  <si>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</si>
  <si>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</si>
  <si>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</si>
  <si>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</si>
  <si>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</si>
  <si>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</si>
  <si>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</si>
  <si>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</si>
  <si>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</si>
  <si>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</si>
  <si>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</si>
  <si>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</si>
  <si>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</si>
  <si>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</si>
  <si>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</si>
  <si>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</si>
  <si>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</si>
  <si>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</si>
  <si>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</si>
  <si>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</si>
  <si>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</si>
  <si>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</si>
  <si>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</si>
  <si>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</si>
  <si>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</si>
  <si>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</si>
  <si>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</si>
  <si>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</si>
  <si>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</si>
  <si>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</si>
  <si>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</si>
  <si>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</si>
  <si>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</si>
  <si>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</si>
  <si>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</si>
  <si>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</si>
  <si>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</si>
  <si>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</si>
  <si>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</si>
  <si>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</si>
  <si>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</si>
  <si>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</si>
  <si>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</si>
  <si>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</si>
  <si>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</si>
  <si>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</si>
  <si>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</si>
  <si>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</si>
  <si>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</si>
  <si>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</si>
  <si>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</si>
  <si>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</si>
  <si>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</si>
  <si>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</si>
  <si>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</si>
  <si>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</si>
  <si>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</si>
  <si>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</si>
  <si>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</si>
  <si>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</si>
  <si>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</si>
  <si>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</si>
  <si>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</si>
  <si>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</si>
  <si>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</si>
  <si>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</si>
  <si>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</si>
  <si>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</si>
  <si>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</si>
  <si>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</si>
  <si>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</si>
  <si>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</si>
  <si>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</si>
  <si>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</si>
  <si>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</si>
  <si>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</si>
  <si>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</si>
  <si>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</si>
  <si>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</si>
  <si>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</si>
  <si>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</si>
  <si>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</si>
  <si>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</si>
  <si>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</si>
  <si>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</si>
  <si>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</si>
  <si>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</si>
  <si>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</si>
  <si>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</si>
  <si>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</si>
  <si>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</si>
  <si>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</si>
  <si>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</si>
  <si>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</si>
  <si>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</si>
  <si>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</si>
  <si>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</si>
  <si>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</si>
  <si>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</si>
  <si>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</si>
  <si>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</si>
  <si>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</si>
  <si>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</si>
  <si>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</si>
  <si>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</si>
  <si>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</si>
  <si>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</si>
  <si>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</si>
  <si>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</si>
  <si>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</si>
  <si>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</si>
  <si>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</si>
  <si>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</si>
  <si>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</si>
  <si>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</si>
  <si>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</si>
  <si>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</si>
  <si>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</si>
  <si>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</si>
  <si>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</si>
  <si>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</si>
  <si>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</si>
  <si>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</si>
  <si>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</si>
  <si>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</si>
  <si>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</si>
  <si>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</si>
  <si>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</si>
  <si>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</si>
  <si>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</si>
  <si>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</si>
  <si>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</si>
  <si>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</si>
  <si>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</si>
  <si>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</si>
  <si>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</si>
  <si>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</si>
  <si>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</si>
  <si>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</si>
  <si>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</si>
  <si>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</si>
  <si>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</si>
  <si>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</si>
  <si>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</si>
  <si>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</si>
  <si>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</si>
  <si>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</si>
  <si>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</si>
  <si>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</si>
  <si>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</si>
  <si>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</si>
  <si>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</si>
  <si>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</si>
  <si>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</si>
  <si>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</si>
  <si>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</si>
  <si>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</si>
  <si>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</si>
  <si>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</si>
  <si>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</si>
  <si>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</si>
  <si>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</si>
  <si>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</si>
  <si>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</si>
  <si>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</si>
  <si>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</si>
  <si>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</si>
  <si>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</si>
  <si>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</si>
  <si>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</si>
  <si>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</si>
  <si>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</si>
  <si>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</si>
  <si>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</si>
  <si>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</si>
  <si>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</si>
  <si>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</si>
  <si>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</si>
  <si>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</si>
  <si>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</si>
  <si>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</si>
  <si>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</si>
  <si>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</si>
  <si>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</si>
  <si>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</si>
  <si>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</si>
  <si>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</si>
  <si>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</si>
  <si>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</si>
  <si>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</si>
  <si>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</si>
  <si>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</si>
  <si>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</si>
  <si>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</si>
  <si>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</si>
  <si>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</si>
  <si>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</si>
  <si>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</si>
  <si>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</si>
  <si>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</si>
  <si>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</si>
  <si>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</si>
  <si>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</si>
  <si>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</si>
  <si>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</si>
  <si>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</si>
  <si>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</si>
  <si>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</si>
  <si>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</si>
  <si>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</si>
  <si>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</si>
  <si>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</si>
  <si>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</si>
  <si>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</si>
  <si>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</si>
  <si>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</si>
  <si>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</si>
  <si>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</si>
  <si>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</si>
  <si>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</si>
  <si>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</si>
  <si>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</si>
  <si>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</si>
  <si>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</si>
  <si>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</si>
  <si>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</si>
  <si>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</si>
  <si>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</si>
  <si>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</si>
  <si>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</si>
  <si>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</si>
  <si>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</si>
  <si>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</si>
  <si>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</si>
  <si>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</si>
  <si>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</si>
  <si>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</si>
  <si>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</si>
  <si>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</si>
  <si>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</si>
  <si>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</si>
  <si>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</si>
  <si>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</si>
  <si>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</si>
  <si>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</si>
  <si>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</si>
  <si>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</si>
  <si>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</si>
  <si>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</si>
  <si>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</si>
  <si>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</si>
  <si>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</si>
  <si>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</si>
  <si>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</si>
  <si>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</si>
  <si>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</si>
  <si>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</si>
  <si>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</si>
  <si>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</si>
  <si>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</si>
  <si>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</si>
  <si>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</si>
  <si>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</si>
  <si>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</si>
  <si>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</si>
  <si>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</si>
  <si>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</si>
  <si>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</si>
  <si>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</si>
  <si>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</si>
  <si>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</si>
  <si>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</si>
  <si>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</si>
  <si>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</si>
  <si>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</si>
  <si>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</si>
  <si>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</si>
  <si>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</si>
  <si>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</si>
  <si>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</si>
  <si>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</si>
  <si>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</si>
  <si>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</si>
  <si>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</si>
  <si>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</si>
  <si>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</si>
  <si>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</si>
  <si>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</si>
  <si>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</si>
  <si>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</si>
  <si>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</si>
  <si>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</si>
  <si>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</si>
  <si>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</si>
  <si>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</si>
  <si>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</si>
  <si>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</si>
  <si>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</si>
  <si>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</si>
  <si>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</si>
  <si>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</si>
  <si>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</si>
  <si>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</si>
  <si>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</si>
  <si>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</si>
  <si>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</si>
  <si>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</si>
  <si>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</si>
  <si>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</si>
  <si>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</si>
  <si>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</si>
  <si>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</si>
  <si>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</si>
  <si>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</si>
  <si>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</si>
  <si>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</si>
  <si>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</si>
  <si>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</si>
  <si>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</si>
  <si>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</si>
  <si>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</si>
  <si>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</si>
  <si>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</si>
  <si>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</si>
  <si>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</si>
  <si>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</si>
  <si>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</si>
  <si>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</si>
  <si>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</si>
  <si>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</si>
  <si>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</si>
  <si>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</si>
  <si>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</si>
  <si>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</si>
  <si>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</si>
  <si>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</si>
  <si>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</si>
  <si>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</si>
  <si>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</si>
  <si>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</si>
  <si>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</si>
  <si>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</si>
  <si>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</si>
  <si>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</si>
  <si>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</si>
  <si>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</si>
  <si>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</si>
  <si>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</si>
  <si>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</si>
  <si>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</si>
  <si>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</si>
  <si>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</si>
  <si>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</si>
  <si>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</si>
  <si>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</si>
  <si>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</si>
  <si>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</si>
  <si>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</si>
  <si>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</si>
  <si>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</si>
  <si>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</si>
  <si>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</si>
  <si>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</si>
  <si>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</si>
  <si>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</si>
  <si>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</si>
  <si>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</si>
  <si>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</si>
  <si>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</si>
  <si>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</si>
  <si>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</si>
  <si>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</si>
  <si>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</si>
  <si>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</si>
  <si>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</si>
  <si>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</si>
  <si>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</si>
  <si>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</si>
  <si>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</si>
  <si>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</si>
  <si>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</si>
  <si>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</si>
  <si>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</si>
  <si>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</si>
  <si>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</si>
  <si>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</si>
  <si>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</si>
  <si>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</si>
  <si>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</si>
  <si>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</si>
  <si>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</si>
  <si>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</si>
  <si>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</si>
  <si>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</si>
  <si>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</si>
  <si>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</si>
  <si>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</si>
  <si>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</si>
  <si>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</si>
  <si>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</si>
  <si>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</si>
  <si>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</si>
  <si>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</si>
  <si>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</si>
  <si>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</si>
  <si>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</si>
  <si>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</si>
  <si>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</si>
  <si>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</si>
  <si>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</si>
  <si>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</si>
  <si>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</si>
  <si>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</si>
  <si>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</si>
  <si>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</si>
  <si>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</si>
  <si>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</si>
  <si>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</si>
  <si>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</si>
  <si>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</si>
  <si>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</si>
  <si>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</si>
  <si>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</si>
  <si>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</si>
  <si>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</si>
  <si>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</si>
  <si>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</si>
  <si>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</si>
  <si>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</si>
  <si>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</si>
  <si>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</si>
  <si>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</si>
  <si>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</si>
  <si>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</si>
  <si>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</si>
  <si>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</si>
  <si>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</si>
  <si>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</si>
  <si>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</si>
  <si>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</si>
  <si>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</si>
  <si>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</si>
  <si>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</si>
  <si>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</si>
  <si>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</si>
  <si>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</si>
  <si>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</si>
  <si>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</si>
  <si>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</si>
  <si>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</si>
  <si>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</si>
  <si>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</si>
  <si>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</si>
  <si>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</si>
  <si>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</si>
  <si>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</si>
  <si>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</si>
  <si>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</si>
  <si>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</si>
  <si>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</si>
  <si>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</si>
  <si>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</si>
  <si>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</si>
  <si>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</si>
  <si>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</si>
  <si>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</si>
  <si>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</si>
  <si>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</si>
  <si>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</si>
  <si>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</si>
  <si>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</si>
  <si>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</si>
  <si>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</si>
  <si>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</si>
  <si>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</si>
  <si>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</si>
  <si>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</si>
  <si>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</si>
  <si>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</si>
  <si>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</si>
  <si>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</si>
  <si>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</si>
  <si>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</si>
  <si>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</si>
  <si>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</si>
  <si>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</si>
  <si>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</si>
  <si>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</si>
  <si>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</si>
  <si>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</si>
  <si>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</si>
  <si>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</si>
  <si>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</si>
  <si>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</si>
  <si>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</si>
  <si>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</si>
  <si>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</si>
  <si>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</si>
  <si>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</si>
  <si>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</si>
  <si>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</si>
  <si>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</si>
  <si>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</si>
  <si>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</si>
  <si>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</si>
  <si>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</si>
  <si>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</si>
  <si>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</si>
  <si>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</si>
  <si>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</si>
  <si>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</si>
  <si>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</si>
  <si>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</si>
  <si>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</si>
  <si>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</si>
  <si>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</si>
  <si>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</si>
  <si>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</si>
  <si>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</si>
  <si>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</si>
  <si>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</si>
  <si>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</si>
  <si>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</si>
  <si>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</si>
  <si>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</si>
  <si>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</si>
  <si>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</si>
  <si>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</si>
  <si>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</si>
  <si>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</si>
  <si>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</si>
  <si>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</si>
  <si>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</si>
  <si>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</si>
  <si>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</si>
  <si>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</si>
  <si>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</si>
  <si>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</si>
  <si>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</si>
  <si>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</si>
  <si>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</si>
  <si>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</si>
  <si>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</si>
  <si>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</si>
  <si>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</si>
  <si>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</si>
  <si>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</si>
  <si>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</si>
  <si>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</si>
  <si>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</si>
  <si>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</si>
  <si>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</si>
  <si>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</si>
  <si>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</si>
  <si>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</si>
  <si>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</si>
  <si>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</si>
  <si>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</si>
  <si>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</si>
  <si>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</si>
  <si>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</si>
  <si>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</si>
  <si>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</si>
  <si>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</si>
  <si>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</si>
  <si>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</si>
  <si>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</si>
  <si>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</si>
  <si>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</si>
  <si>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</si>
  <si>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</si>
  <si>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</si>
  <si>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</si>
  <si>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</si>
  <si>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</si>
  <si>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</si>
  <si>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</si>
  <si>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</si>
  <si>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</si>
  <si>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</si>
  <si>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</si>
  <si>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</si>
  <si>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</si>
  <si>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</si>
  <si>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</si>
  <si>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</si>
  <si>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</si>
  <si>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</si>
  <si>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</si>
  <si>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</si>
  <si>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</si>
  <si>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</si>
  <si>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</si>
  <si>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</si>
  <si>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</si>
  <si>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</si>
  <si>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</si>
  <si>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</si>
  <si>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</si>
  <si>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</si>
  <si>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</si>
  <si>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</si>
  <si>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</si>
  <si>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</si>
  <si>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</si>
  <si>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</si>
  <si>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</si>
  <si>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</si>
  <si>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</si>
  <si>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</si>
  <si>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</si>
  <si>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</si>
  <si>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</si>
  <si>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</si>
  <si>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</si>
  <si>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</si>
  <si>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</si>
  <si>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</si>
  <si>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</si>
  <si>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</si>
  <si>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</si>
  <si>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</si>
  <si>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</si>
  <si>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</si>
  <si>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</si>
  <si>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</si>
  <si>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</si>
  <si>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</si>
  <si>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</si>
  <si>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</si>
  <si>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</si>
  <si>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</si>
  <si>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</si>
  <si>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</si>
  <si>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</si>
  <si>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</si>
  <si>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</si>
  <si>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</si>
  <si>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</si>
  <si>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</si>
  <si>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</si>
  <si>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</si>
  <si>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</si>
  <si>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</si>
  <si>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</si>
  <si>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</si>
  <si>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</si>
  <si>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</si>
  <si>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</si>
  <si>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</si>
  <si>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</si>
  <si>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</si>
  <si>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</si>
  <si>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</si>
  <si>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</si>
  <si>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</si>
  <si>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</si>
  <si>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</si>
  <si>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</si>
  <si>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</si>
  <si>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</si>
  <si>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</si>
  <si>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</si>
  <si>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</si>
  <si>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</si>
  <si>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</si>
  <si>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</si>
  <si>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</si>
  <si>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</si>
  <si>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</si>
  <si>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</si>
  <si>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</si>
  <si>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</si>
  <si>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</si>
  <si>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</si>
  <si>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</si>
  <si>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</si>
  <si>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</si>
  <si>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</si>
  <si>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</si>
  <si>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</si>
  <si>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</si>
  <si>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</si>
  <si>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</si>
  <si>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</si>
  <si>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</si>
  <si>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</si>
  <si>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</si>
  <si>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</si>
  <si>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</si>
  <si>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</si>
  <si>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</si>
  <si>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</si>
  <si>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</si>
  <si>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</si>
  <si>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</si>
  <si>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</si>
  <si>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</si>
  <si>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</si>
  <si>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</si>
  <si>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</si>
  <si>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</si>
  <si>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</si>
  <si>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</si>
  <si>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</si>
  <si>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</si>
  <si>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</si>
  <si>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</si>
  <si>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</si>
  <si>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</si>
  <si>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</si>
  <si>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</si>
  <si>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</si>
  <si>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</si>
  <si>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</si>
  <si>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</si>
  <si>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</si>
  <si>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</si>
  <si>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</si>
  <si>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</si>
  <si>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</si>
  <si>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</si>
  <si>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</si>
  <si>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</si>
  <si>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</si>
  <si>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</si>
  <si>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</si>
  <si>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</si>
  <si>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</si>
  <si>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</si>
  <si>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</si>
  <si>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</si>
  <si>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</si>
  <si>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</si>
  <si>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</si>
  <si>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</si>
  <si>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</si>
  <si>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</si>
  <si>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</si>
  <si>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</si>
  <si>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</si>
  <si>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</si>
  <si>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</si>
  <si>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</si>
  <si>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</si>
  <si>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</si>
  <si>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</si>
  <si>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</si>
  <si>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</si>
  <si>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</si>
  <si>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</si>
  <si>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</si>
  <si>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</si>
  <si>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</si>
  <si>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</si>
  <si>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</si>
  <si>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</si>
  <si>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</si>
  <si>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</si>
  <si>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</si>
  <si>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</si>
  <si>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</si>
  <si>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</si>
  <si>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</si>
  <si>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</si>
  <si>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</si>
  <si>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</si>
  <si>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</si>
  <si>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</si>
  <si>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</si>
  <si>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</si>
  <si>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</si>
  <si>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</si>
  <si>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</si>
  <si>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</si>
  <si>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</si>
  <si>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</si>
  <si>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</si>
  <si>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</si>
  <si>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</si>
  <si>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</si>
  <si>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</si>
  <si>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</si>
  <si>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</si>
  <si>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</si>
  <si>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</si>
  <si>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</si>
  <si>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</si>
  <si>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</si>
  <si>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</si>
  <si>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</si>
  <si>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</si>
  <si>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</si>
  <si>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</si>
  <si>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</si>
  <si>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</si>
  <si>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</si>
  <si>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</si>
  <si>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</si>
  <si>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</si>
  <si>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</si>
  <si>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</si>
  <si>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</si>
  <si>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</si>
  <si>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</si>
  <si>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</si>
  <si>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</si>
  <si>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</si>
  <si>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</si>
  <si>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</si>
  <si>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</si>
  <si>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</si>
  <si>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</si>
  <si>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</si>
  <si>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</si>
  <si>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</si>
  <si>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</si>
  <si>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</si>
  <si>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</si>
  <si>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</si>
  <si>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</si>
  <si>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</si>
  <si>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</si>
  <si>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</si>
  <si>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</si>
  <si>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</si>
  <si>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</si>
  <si>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</si>
  <si>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</si>
  <si>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</si>
  <si>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</si>
  <si>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</si>
  <si>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</si>
  <si>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</si>
  <si>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</si>
  <si>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</si>
  <si>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</si>
  <si>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</si>
  <si>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</si>
  <si>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</si>
  <si>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</si>
  <si>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</si>
  <si>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</si>
  <si>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</si>
  <si>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</si>
  <si>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</si>
  <si>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</si>
  <si>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</si>
  <si>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</si>
  <si>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</si>
  <si>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</si>
  <si>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</si>
  <si>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</si>
  <si>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</si>
  <si>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</si>
  <si>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</si>
  <si>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</si>
  <si>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</si>
  <si>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</si>
  <si>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</si>
  <si>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</si>
  <si>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</si>
  <si>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</si>
  <si>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</si>
  <si>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</si>
  <si>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</si>
  <si>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</si>
  <si>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</si>
  <si>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</si>
  <si>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</si>
  <si>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</si>
  <si>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</si>
  <si>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</si>
  <si>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</si>
  <si>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</si>
  <si>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</si>
  <si>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</si>
  <si>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</si>
  <si>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</si>
  <si>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</si>
  <si>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</si>
  <si>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</si>
  <si>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</si>
  <si>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</si>
  <si>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</si>
  <si>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</si>
  <si>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</si>
  <si>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</si>
  <si>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</si>
  <si>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</si>
  <si>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</si>
  <si>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</si>
  <si>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</si>
  <si>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</si>
  <si>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</si>
  <si>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</si>
  <si>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</si>
  <si>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</si>
  <si>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</si>
  <si>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</si>
  <si>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</si>
  <si>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</si>
  <si>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</si>
  <si>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</si>
  <si>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</si>
  <si>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</si>
  <si>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</si>
  <si>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</si>
  <si>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</si>
  <si>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</si>
  <si>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</si>
  <si>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</si>
  <si>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</si>
  <si>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</si>
  <si>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</si>
  <si>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</si>
  <si>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</si>
  <si>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</si>
  <si>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</si>
  <si>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</si>
  <si>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</si>
  <si>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</si>
  <si>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</si>
  <si>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</si>
  <si>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</si>
  <si>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</si>
  <si>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</si>
  <si>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</si>
  <si>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</si>
  <si>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</si>
  <si>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</si>
  <si>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</si>
  <si>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</si>
  <si>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</si>
  <si>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</si>
  <si>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</si>
  <si>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</si>
  <si>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</si>
  <si>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</si>
  <si>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</si>
  <si>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</si>
  <si>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</si>
  <si>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</si>
  <si>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</si>
  <si>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</si>
  <si>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</si>
  <si>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</si>
  <si>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</si>
  <si>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</si>
  <si>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</si>
  <si>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</si>
  <si>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</si>
  <si>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</si>
  <si>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</si>
  <si>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</si>
  <si>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</si>
  <si>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</si>
  <si>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</si>
  <si>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</si>
  <si>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</si>
  <si>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</si>
  <si>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</si>
  <si>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</si>
  <si>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</si>
  <si>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</si>
  <si>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</si>
  <si>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</si>
  <si>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</si>
  <si>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</si>
  <si>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</si>
  <si>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</si>
  <si>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</si>
  <si>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</si>
  <si>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</si>
  <si>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</si>
  <si>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</si>
  <si>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</si>
  <si>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</si>
  <si>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</si>
  <si>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</si>
  <si>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</si>
  <si>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</si>
  <si>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</si>
  <si>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</si>
  <si>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</si>
  <si>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</si>
  <si>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</si>
  <si>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</si>
  <si>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</si>
  <si>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</si>
  <si>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</si>
  <si>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</si>
  <si>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</si>
  <si>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</si>
  <si>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</si>
  <si>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</si>
  <si>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</si>
  <si>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</si>
  <si>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</si>
  <si>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</si>
  <si>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</si>
  <si>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</si>
  <si>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</si>
  <si>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</si>
  <si>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</si>
  <si>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</si>
  <si>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</si>
  <si>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</si>
  <si>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</si>
  <si>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</si>
  <si>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</si>
  <si>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</si>
  <si>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</si>
  <si>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</si>
  <si>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</si>
  <si>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</si>
  <si>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</si>
  <si>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</si>
  <si>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</si>
  <si>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</si>
  <si>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</si>
  <si>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</si>
  <si>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</si>
  <si>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</si>
  <si>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</si>
  <si>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</si>
  <si>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</si>
  <si>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</si>
  <si>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</si>
  <si>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</si>
  <si>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</si>
  <si>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</si>
  <si>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</si>
  <si>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</si>
  <si>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</si>
  <si>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</si>
  <si>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</si>
  <si>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</si>
  <si>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</si>
  <si>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</si>
  <si>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</si>
  <si>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</si>
  <si>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</si>
  <si>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</si>
  <si>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</si>
  <si>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</si>
  <si>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</si>
  <si>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</si>
  <si>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</si>
  <si>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</si>
  <si>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</si>
  <si>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</si>
  <si>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</si>
  <si>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</si>
  <si>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</si>
  <si>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</si>
  <si>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</si>
  <si>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</si>
  <si>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</si>
  <si>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</si>
  <si>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</si>
  <si>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</si>
  <si>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</si>
  <si>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</si>
  <si>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</si>
  <si>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</si>
  <si>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</si>
  <si>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</si>
  <si>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</si>
  <si>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</si>
  <si>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</si>
  <si>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</si>
  <si>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</si>
  <si>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</si>
  <si>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</si>
  <si>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</si>
  <si>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</si>
  <si>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</si>
  <si>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</si>
  <si>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</si>
  <si>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</si>
  <si>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</si>
  <si>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</si>
  <si>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</si>
  <si>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</si>
  <si>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</si>
  <si>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</si>
  <si>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</si>
  <si>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</si>
  <si>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</si>
  <si>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</si>
  <si>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</si>
  <si>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</si>
  <si>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</si>
  <si>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</si>
  <si>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</si>
  <si>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</si>
  <si>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</si>
  <si>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</si>
  <si>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</si>
  <si>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</si>
  <si>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</si>
  <si>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</si>
  <si>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</si>
  <si>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</si>
  <si>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</si>
  <si>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</si>
  <si>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</si>
  <si>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</si>
  <si>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</si>
  <si>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</si>
  <si>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</si>
  <si>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</si>
  <si>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</si>
  <si>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</si>
  <si>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</si>
  <si>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</si>
  <si>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</si>
  <si>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</si>
  <si>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</si>
  <si>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</si>
  <si>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</si>
  <si>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</si>
  <si>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</si>
  <si>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</si>
  <si>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</si>
  <si>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</si>
  <si>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</si>
  <si>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</si>
  <si>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</si>
  <si>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</si>
  <si>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</si>
  <si>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</si>
  <si>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</si>
  <si>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</si>
  <si>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</si>
  <si>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</si>
  <si>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</si>
  <si>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</si>
  <si>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</si>
  <si>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</si>
  <si>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</si>
  <si>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</si>
  <si>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</si>
  <si>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</si>
  <si>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</si>
  <si>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</si>
  <si>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</si>
  <si>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</si>
  <si>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</si>
  <si>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</si>
  <si>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</si>
  <si>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</si>
  <si>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</si>
  <si>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</si>
  <si>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</si>
  <si>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</si>
  <si>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</si>
  <si>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</si>
  <si>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</si>
  <si>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</si>
  <si>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</si>
  <si>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</si>
  <si>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</si>
  <si>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</si>
  <si>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</si>
  <si>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</si>
  <si>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</si>
  <si>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</si>
  <si>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</si>
  <si>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</si>
  <si>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</si>
  <si>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</si>
  <si>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</si>
  <si>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</si>
  <si>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</si>
  <si>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</si>
  <si>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</si>
  <si>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</si>
  <si>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</si>
  <si>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</si>
  <si>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</si>
  <si>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</si>
  <si>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</si>
  <si>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</si>
  <si>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</si>
  <si>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</si>
  <si>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</si>
  <si>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</si>
  <si>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</si>
  <si>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</si>
  <si>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</si>
  <si>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</si>
  <si>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</si>
  <si>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</si>
  <si>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</si>
  <si>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</si>
  <si>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</si>
  <si>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</si>
  <si>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</si>
  <si>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</si>
  <si>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</si>
  <si>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</si>
  <si>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</si>
  <si>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</si>
  <si>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</si>
  <si>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</si>
  <si>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</si>
  <si>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</si>
  <si>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</si>
  <si>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</si>
  <si>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</si>
  <si>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</si>
  <si>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</si>
  <si>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</si>
  <si>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</si>
  <si>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</si>
  <si>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</si>
  <si>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</si>
  <si>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</si>
  <si>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</si>
  <si>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</si>
  <si>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</si>
  <si>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</si>
  <si>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</si>
  <si>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</si>
  <si>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</si>
  <si>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</si>
  <si>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</si>
  <si>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</si>
  <si>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</si>
  <si>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</si>
  <si>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</si>
  <si>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</si>
  <si>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</si>
  <si>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</si>
  <si>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</si>
  <si>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</si>
  <si>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</si>
  <si>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</si>
  <si>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</si>
  <si>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</si>
  <si>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</si>
  <si>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</si>
  <si>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</si>
  <si>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</si>
  <si>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</si>
  <si>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</si>
  <si>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</si>
  <si>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</si>
  <si>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</si>
  <si>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</si>
  <si>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</si>
  <si>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</si>
  <si>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</si>
  <si>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</si>
  <si>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</si>
  <si>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</si>
  <si>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</si>
  <si>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</si>
  <si>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</si>
  <si>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</si>
  <si>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</si>
  <si>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</si>
  <si>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</si>
  <si>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</si>
  <si>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</si>
  <si>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</si>
  <si>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</si>
  <si>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</si>
  <si>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</si>
  <si>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</si>
  <si>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</si>
  <si>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</si>
  <si>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</si>
  <si>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</si>
  <si>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</si>
  <si>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</si>
  <si>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</si>
  <si>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</si>
  <si>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</si>
  <si>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</si>
  <si>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</si>
  <si>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</si>
  <si>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</si>
  <si>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</si>
  <si>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</si>
  <si>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</si>
  <si>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</si>
  <si>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</si>
  <si>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</si>
  <si>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</si>
  <si>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</si>
  <si>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</si>
  <si>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</si>
  <si>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</si>
  <si>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</si>
  <si>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</si>
  <si>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</si>
  <si>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</si>
  <si>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</si>
  <si>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</si>
  <si>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</si>
  <si>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</si>
  <si>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</si>
  <si>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</si>
  <si>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</si>
  <si>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</si>
  <si>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</si>
  <si>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</si>
  <si>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</si>
  <si>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</si>
  <si>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</si>
  <si>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</si>
  <si>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</si>
  <si>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</si>
  <si>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</si>
  <si>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</si>
  <si>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</si>
  <si>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</si>
  <si>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</si>
  <si>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</si>
  <si>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</si>
  <si>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</si>
  <si>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</si>
  <si>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</si>
  <si>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</si>
  <si>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</si>
  <si>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</si>
  <si>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</si>
  <si>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</si>
  <si>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</si>
  <si>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</si>
  <si>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</si>
  <si>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</si>
  <si>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</si>
  <si>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</si>
  <si>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</si>
  <si>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</si>
  <si>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</si>
  <si>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</si>
  <si>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</si>
  <si>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</si>
  <si>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</si>
  <si>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</si>
  <si>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</si>
  <si>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</si>
  <si>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</si>
  <si>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</si>
  <si>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</si>
  <si>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</si>
  <si>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</si>
  <si>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</si>
  <si>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</si>
  <si>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</si>
  <si>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</si>
  <si>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</si>
  <si>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</si>
  <si>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</si>
  <si>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</si>
  <si>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</si>
  <si>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</si>
  <si>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</si>
  <si>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</si>
  <si>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</si>
  <si>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</si>
  <si>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</si>
  <si>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</si>
  <si>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</si>
  <si>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</si>
  <si>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</si>
  <si>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</si>
  <si>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</si>
  <si>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</si>
  <si>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</si>
  <si>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</si>
  <si>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</si>
  <si>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</si>
  <si>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</si>
  <si>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</si>
  <si>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</si>
  <si>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</si>
  <si>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</si>
  <si>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</si>
  <si>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</si>
  <si>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</si>
  <si>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</si>
  <si>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</si>
  <si>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</si>
  <si>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</si>
  <si>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</si>
  <si>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</si>
  <si>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</si>
  <si>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</si>
  <si>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</si>
  <si>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</si>
  <si>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</si>
  <si>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</si>
  <si>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</si>
  <si>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</si>
  <si>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</si>
  <si>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</si>
  <si>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</si>
  <si>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</si>
  <si>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</si>
  <si>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</si>
  <si>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</si>
  <si>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</si>
  <si>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</si>
  <si>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</si>
  <si>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</si>
  <si>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</si>
  <si>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</si>
  <si>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</si>
  <si>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</si>
  <si>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</si>
  <si>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</si>
  <si>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</si>
  <si>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</si>
  <si>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</si>
  <si>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</si>
  <si>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</si>
  <si>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</si>
  <si>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</si>
  <si>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</si>
  <si>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</si>
  <si>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</si>
  <si>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</si>
  <si>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</si>
  <si>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</si>
  <si>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</si>
  <si>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</si>
  <si>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</si>
  <si>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</si>
  <si>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</si>
  <si>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</si>
  <si>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</si>
  <si>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</si>
  <si>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</si>
  <si>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</si>
  <si>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</si>
  <si>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</si>
  <si>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</si>
  <si>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</si>
  <si>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</si>
  <si>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</si>
  <si>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</si>
  <si>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</si>
  <si>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</si>
  <si>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</si>
  <si>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</si>
  <si>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</si>
  <si>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</si>
  <si>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</si>
  <si>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</si>
  <si>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</si>
  <si>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</si>
  <si>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</si>
  <si>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</si>
  <si>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</si>
  <si>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</si>
  <si>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</si>
  <si>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</si>
  <si>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</si>
  <si>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</si>
  <si>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</si>
  <si>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</si>
  <si>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</si>
  <si>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</si>
  <si>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</si>
  <si>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</si>
  <si>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</si>
  <si>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</si>
  <si>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</si>
  <si>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</si>
  <si>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</si>
  <si>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</si>
  <si>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</si>
  <si>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</si>
  <si>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</si>
  <si>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</si>
  <si>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</si>
  <si>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</si>
  <si>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</si>
  <si>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</si>
  <si>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</si>
  <si>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</si>
  <si>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</si>
  <si>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</si>
  <si>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</si>
  <si>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</si>
  <si>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</si>
  <si>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</si>
  <si>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</si>
  <si>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</si>
  <si>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</si>
  <si>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</si>
  <si>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</si>
  <si>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</si>
  <si>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</si>
  <si>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</si>
  <si>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</si>
  <si>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</si>
  <si>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</si>
  <si>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</si>
  <si>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</si>
  <si>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</si>
  <si>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</si>
  <si>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</si>
  <si>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</si>
  <si>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</si>
  <si>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</si>
  <si>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</si>
  <si>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</si>
  <si>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</si>
  <si>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</si>
  <si>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</si>
  <si>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</si>
  <si>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</si>
  <si>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</si>
  <si>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</si>
  <si>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</si>
  <si>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</si>
  <si>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</si>
  <si>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</si>
  <si>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</si>
  <si>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</si>
  <si>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</si>
  <si>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</si>
  <si>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</si>
  <si>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</si>
  <si>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</si>
  <si>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</si>
  <si>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</si>
  <si>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</si>
  <si>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</si>
  <si>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</si>
  <si>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</si>
  <si>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</si>
  <si>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</si>
  <si>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</si>
  <si>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</si>
  <si>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</si>
  <si>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</si>
  <si>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</si>
  <si>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</si>
  <si>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</si>
  <si>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</si>
  <si>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</si>
  <si>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</si>
  <si>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</si>
  <si>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</si>
  <si>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</si>
  <si>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</si>
  <si>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</si>
  <si>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</si>
  <si>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</si>
  <si>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</si>
  <si>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</si>
  <si>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</si>
  <si>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</si>
  <si>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</si>
  <si>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</si>
  <si>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</si>
  <si>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</si>
  <si>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</si>
  <si>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</si>
  <si>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</si>
  <si>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</si>
  <si>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</si>
  <si>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</si>
  <si>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</si>
  <si>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</si>
  <si>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</si>
  <si>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</si>
  <si>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</si>
  <si>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</si>
  <si>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</si>
  <si>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</si>
  <si>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</si>
  <si>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</si>
  <si>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</si>
  <si>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</si>
  <si>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</si>
  <si>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</si>
  <si>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</si>
  <si>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</si>
  <si>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</si>
  <si>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</si>
  <si>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</si>
  <si>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</si>
  <si>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</si>
  <si>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</si>
  <si>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</si>
  <si>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</si>
  <si>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</si>
  <si>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</si>
  <si>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</si>
  <si>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</si>
  <si>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</si>
  <si>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</si>
  <si>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</si>
  <si>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</si>
  <si>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</si>
  <si>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</si>
  <si>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</si>
  <si>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</si>
  <si>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</si>
  <si>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</si>
  <si>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</si>
  <si>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</si>
  <si>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</si>
  <si>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</si>
  <si>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</si>
  <si>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</si>
  <si>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</si>
  <si>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</si>
  <si>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</si>
  <si>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</si>
  <si>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</si>
  <si>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</si>
  <si>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</si>
  <si>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</si>
  <si>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</si>
  <si>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</si>
  <si>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</si>
  <si>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</si>
  <si>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</si>
  <si>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</si>
  <si>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</si>
  <si>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</si>
  <si>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</si>
  <si>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</si>
  <si>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</si>
  <si>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</si>
  <si>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</si>
  <si>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</si>
  <si>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</si>
  <si>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</si>
  <si>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</si>
  <si>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</si>
  <si>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</si>
  <si>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</si>
  <si>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</si>
  <si>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</si>
  <si>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</si>
  <si>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</si>
  <si>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</si>
  <si>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</si>
  <si>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</si>
  <si>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</si>
  <si>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</si>
  <si>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</si>
  <si>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</si>
  <si>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</si>
  <si>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</si>
  <si>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</si>
  <si>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</si>
  <si>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</si>
  <si>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</si>
  <si>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</si>
  <si>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</si>
  <si>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</si>
  <si>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</si>
  <si>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</si>
  <si>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</si>
  <si>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</si>
  <si>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</si>
  <si>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</si>
  <si>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</si>
  <si>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</si>
  <si>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</si>
  <si>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</si>
  <si>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</si>
  <si>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</si>
  <si>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</si>
  <si>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</si>
  <si>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</si>
  <si>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</si>
  <si>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</si>
  <si>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</si>
  <si>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</si>
  <si>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</si>
  <si>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</si>
  <si>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</si>
  <si>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</si>
  <si>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</si>
  <si>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</si>
  <si>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</si>
  <si>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</si>
  <si>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</si>
  <si>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</si>
  <si>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</si>
  <si>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</si>
  <si>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</si>
  <si>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</si>
  <si>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</si>
  <si>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</si>
  <si>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</si>
  <si>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</si>
  <si>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</si>
  <si>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</si>
  <si>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</si>
  <si>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</si>
  <si>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</si>
  <si>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</si>
  <si>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</si>
  <si>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</si>
  <si>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</si>
  <si>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</si>
  <si>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</si>
  <si>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</si>
  <si>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</si>
  <si>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</si>
  <si>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</si>
  <si>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</si>
  <si>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</si>
  <si>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</si>
  <si>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</si>
  <si>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</si>
  <si>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</si>
  <si>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</si>
  <si>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</si>
  <si>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</si>
  <si>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</si>
  <si>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</si>
  <si>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</si>
  <si>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</si>
  <si>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</si>
  <si>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</si>
  <si>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</si>
  <si>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</si>
  <si>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</si>
  <si>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</si>
  <si>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</si>
  <si>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</si>
  <si>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</si>
  <si>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</si>
  <si>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</si>
  <si>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</si>
  <si>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</si>
  <si>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</si>
  <si>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</si>
  <si>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</si>
  <si>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</si>
  <si>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</si>
  <si>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</si>
  <si>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</si>
  <si>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</si>
  <si>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</si>
  <si>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</si>
  <si>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</si>
  <si>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</si>
  <si>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</si>
  <si>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</si>
  <si>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</si>
  <si>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</si>
  <si>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</si>
  <si>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</si>
  <si>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</si>
  <si>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</si>
  <si>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</si>
  <si>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</si>
  <si>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</si>
  <si>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</si>
  <si>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</si>
  <si>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</si>
  <si>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</si>
  <si>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</si>
  <si>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</si>
  <si>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</si>
  <si>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</si>
  <si>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</si>
  <si>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</si>
  <si>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</si>
  <si>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</si>
  <si>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</si>
  <si>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</si>
  <si>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</si>
  <si>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</si>
  <si>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</si>
  <si>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</si>
  <si>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</si>
  <si>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</si>
  <si>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</si>
  <si>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</si>
  <si>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</si>
  <si>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</si>
  <si>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</si>
  <si>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</si>
  <si>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</si>
  <si>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</si>
  <si>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</si>
  <si>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</si>
  <si>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</si>
  <si>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</si>
  <si>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</si>
  <si>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</si>
  <si>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</si>
  <si>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</si>
  <si>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</si>
  <si>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</si>
  <si>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</si>
  <si>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</si>
  <si>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</si>
  <si>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</si>
  <si>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</si>
  <si>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</si>
  <si>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</si>
  <si>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</si>
  <si>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</si>
  <si>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</si>
  <si>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</si>
  <si>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</si>
  <si>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</si>
  <si>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</si>
  <si>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</si>
  <si>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</si>
  <si>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</si>
  <si>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</si>
  <si>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</si>
  <si>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</si>
  <si>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</si>
  <si>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</si>
  <si>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</si>
  <si>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</si>
  <si>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</si>
  <si>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</si>
  <si>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</si>
  <si>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</si>
  <si>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</si>
  <si>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</si>
  <si>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</si>
  <si>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</si>
  <si>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</si>
  <si>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</si>
  <si>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</si>
  <si>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</si>
  <si>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</si>
  <si>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</si>
  <si>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</si>
  <si>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</si>
  <si>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</si>
  <si>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</si>
  <si>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</si>
  <si>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</si>
  <si>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</si>
  <si>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</si>
  <si>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</si>
  <si>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</si>
  <si>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</si>
  <si>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</si>
  <si>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</si>
  <si>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</si>
  <si>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</si>
  <si>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</si>
  <si>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</si>
  <si>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</si>
  <si>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</si>
  <si>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</si>
  <si>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</si>
  <si>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</si>
  <si>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</si>
  <si>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</si>
  <si>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</si>
  <si>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</si>
  <si>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</si>
  <si>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</si>
  <si>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</si>
  <si>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</si>
  <si>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</si>
  <si>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</si>
  <si>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</si>
  <si>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</si>
  <si>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</si>
  <si>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</si>
  <si>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</si>
  <si>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</si>
  <si>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</si>
  <si>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</si>
  <si>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</si>
  <si>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</si>
  <si>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</si>
  <si>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</si>
  <si>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</si>
  <si>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</si>
  <si>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</si>
  <si>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</si>
  <si>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</si>
  <si>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</si>
  <si>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</si>
  <si>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</si>
  <si>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</si>
  <si>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</si>
  <si>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</si>
  <si>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</si>
  <si>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</si>
  <si>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</si>
  <si>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</si>
  <si>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</si>
  <si>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</si>
  <si>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</si>
  <si>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</si>
  <si>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</si>
  <si>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</si>
  <si>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</si>
  <si>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</si>
  <si>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</si>
  <si>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</si>
  <si>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</si>
  <si>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</si>
  <si>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</si>
  <si>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</si>
  <si>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</si>
  <si>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</si>
  <si>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</si>
  <si>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</si>
  <si>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</si>
  <si>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</si>
  <si>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</si>
  <si>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</si>
  <si>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</si>
  <si>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</si>
  <si>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</si>
  <si>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</si>
  <si>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</si>
  <si>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</si>
  <si>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</si>
  <si>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</si>
  <si>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</si>
  <si>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</si>
  <si>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</si>
  <si>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</si>
  <si>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</si>
  <si>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</si>
  <si>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</si>
  <si>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</si>
  <si>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</si>
  <si>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</si>
  <si>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</si>
  <si>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</si>
  <si>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</si>
  <si>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</si>
  <si>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</si>
  <si>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</si>
  <si>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</si>
  <si>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</si>
  <si>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</si>
  <si>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</si>
  <si>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</si>
  <si>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</si>
  <si>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</si>
  <si>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</si>
  <si>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</si>
  <si>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</si>
  <si>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</si>
  <si>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</si>
  <si>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</si>
  <si>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</si>
  <si>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</si>
  <si>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</si>
  <si>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</si>
  <si>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</si>
  <si>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</si>
  <si>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</si>
  <si>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</si>
  <si>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</si>
  <si>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</si>
  <si>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</si>
  <si>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</si>
  <si>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</si>
  <si>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</si>
  <si>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</si>
  <si>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</si>
  <si>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</si>
  <si>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</si>
  <si>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</si>
  <si>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</si>
  <si>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</si>
  <si>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</si>
  <si>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</si>
  <si>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</si>
  <si>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</si>
  <si>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</si>
  <si>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</si>
  <si>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</si>
  <si>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</si>
  <si>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</si>
  <si>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</si>
  <si>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</si>
  <si>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</si>
  <si>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</si>
  <si>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</si>
  <si>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</si>
  <si>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</si>
  <si>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</si>
  <si>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</si>
  <si>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</si>
  <si>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</si>
  <si>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</si>
  <si>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</si>
  <si>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</si>
  <si>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</si>
  <si>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</si>
  <si>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</si>
  <si>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</si>
  <si>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</si>
  <si>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</si>
  <si>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</si>
  <si>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</si>
  <si>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</si>
  <si>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</si>
  <si>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</si>
  <si>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</si>
  <si>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</si>
  <si>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</si>
  <si>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</si>
  <si>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</si>
  <si>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</si>
  <si>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</si>
  <si>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</si>
  <si>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</si>
  <si>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</si>
  <si>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</si>
  <si>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</si>
  <si>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</si>
  <si>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</si>
  <si>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</si>
  <si>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</si>
  <si>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</si>
  <si>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</si>
  <si>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</si>
  <si>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</si>
  <si>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</si>
  <si>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</si>
  <si>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</si>
  <si>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</si>
  <si>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</si>
  <si>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</si>
  <si>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</si>
  <si>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</si>
  <si>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</si>
  <si>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</si>
  <si>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</si>
  <si>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</si>
  <si>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</si>
  <si>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</si>
  <si>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</si>
  <si>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</si>
  <si>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</si>
  <si>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</si>
  <si>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</si>
  <si>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</si>
  <si>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</si>
  <si>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</si>
  <si>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</si>
  <si>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</si>
  <si>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</si>
  <si>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</si>
  <si>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</si>
  <si>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</si>
  <si>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</si>
  <si>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</si>
  <si>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</si>
  <si>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</si>
  <si>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</si>
  <si>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</si>
  <si>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</si>
  <si>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</si>
  <si>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</si>
  <si>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</si>
  <si>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</si>
  <si>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</si>
  <si>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</si>
  <si>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</si>
  <si>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</si>
  <si>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</si>
  <si>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</si>
  <si>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</si>
  <si>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</si>
  <si>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</si>
  <si>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</si>
  <si>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</si>
  <si>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</si>
  <si>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</si>
  <si>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</si>
  <si>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</si>
  <si>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</si>
  <si>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</si>
  <si>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</si>
  <si>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</si>
  <si>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</si>
  <si>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</si>
  <si>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</si>
  <si>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</si>
  <si>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</si>
  <si>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</si>
  <si>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</si>
  <si>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</si>
  <si>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</si>
  <si>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</si>
  <si>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</si>
  <si>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</si>
  <si>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</si>
  <si>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</si>
  <si>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</si>
  <si>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</si>
  <si>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</si>
  <si>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</si>
  <si>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</si>
  <si>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</si>
  <si>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</si>
  <si>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</si>
  <si>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</si>
  <si>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</si>
  <si>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</si>
  <si>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</si>
  <si>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</si>
  <si>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</si>
  <si>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</si>
  <si>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</si>
  <si>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</si>
  <si>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</si>
  <si>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</si>
  <si>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</si>
  <si>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</si>
  <si>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</si>
  <si>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</si>
  <si>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</si>
  <si>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</si>
  <si>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</si>
  <si>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</si>
  <si>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</si>
  <si>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</si>
  <si>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</si>
  <si>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</si>
  <si>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</si>
  <si>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</si>
  <si>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</si>
  <si>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</si>
  <si>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</si>
  <si>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</si>
  <si>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</si>
  <si>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</si>
  <si>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</si>
  <si>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</si>
  <si>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</si>
  <si>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</si>
  <si>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</si>
  <si>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</si>
  <si>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</si>
  <si>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</si>
  <si>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</si>
  <si>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</si>
  <si>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</si>
  <si>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</si>
  <si>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</si>
  <si>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</si>
  <si>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</si>
  <si>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</si>
  <si>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</si>
  <si>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</si>
  <si>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</si>
  <si>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</si>
  <si>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</si>
  <si>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</si>
  <si>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</si>
  <si>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</si>
  <si>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</si>
  <si>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</si>
  <si>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</si>
  <si>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</si>
  <si>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</si>
  <si>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</si>
  <si>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</si>
  <si>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</si>
  <si>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</si>
  <si>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</si>
  <si>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</si>
  <si>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</si>
  <si>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</si>
  <si>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</si>
  <si>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</si>
  <si>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</si>
  <si>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</si>
  <si>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</si>
  <si>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</si>
  <si>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</si>
  <si>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</si>
  <si>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</si>
  <si>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</si>
  <si>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</si>
  <si>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</si>
  <si>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</si>
  <si>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</si>
  <si>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</si>
  <si>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</si>
  <si>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</si>
  <si>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</si>
  <si>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</si>
  <si>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</si>
  <si>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</si>
  <si>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</si>
  <si>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</si>
  <si>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</si>
  <si>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</si>
  <si>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</si>
  <si>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</si>
  <si>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</si>
  <si>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</si>
  <si>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</si>
  <si>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</si>
  <si>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</si>
  <si>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</si>
  <si>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</si>
  <si>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</si>
  <si>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</si>
  <si>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</si>
  <si>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</si>
  <si>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</si>
  <si>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</si>
  <si>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</si>
  <si>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</si>
  <si>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</si>
  <si>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</si>
  <si>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</si>
  <si>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</si>
  <si>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</si>
  <si>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</si>
  <si>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</si>
  <si>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</si>
  <si>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</si>
  <si>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</si>
  <si>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</si>
  <si>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</si>
  <si>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</si>
  <si>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</si>
  <si>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</si>
  <si>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</si>
  <si>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</si>
  <si>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</si>
  <si>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</si>
  <si>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</si>
  <si>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</si>
  <si>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</si>
  <si>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</si>
  <si>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</si>
  <si>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</si>
  <si>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</si>
  <si>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</si>
  <si>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</si>
  <si>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</si>
  <si>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</si>
  <si>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</si>
  <si>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</si>
  <si>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</si>
  <si>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</si>
  <si>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</si>
  <si>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</si>
  <si>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</si>
  <si>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</si>
  <si>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</si>
  <si>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</si>
  <si>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</si>
  <si>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</si>
  <si>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</si>
  <si>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</si>
  <si>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</si>
  <si>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</si>
  <si>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</si>
  <si>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</si>
  <si>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</si>
  <si>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</si>
  <si>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</si>
  <si>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</si>
  <si>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</si>
  <si>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</si>
  <si>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</si>
  <si>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</si>
  <si>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</si>
  <si>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</si>
  <si>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</si>
  <si>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</si>
  <si>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</si>
  <si>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</si>
  <si>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</si>
  <si>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</si>
  <si>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</si>
  <si>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</si>
  <si>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</si>
  <si>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</si>
  <si>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</si>
  <si>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</si>
  <si>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</si>
  <si>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</si>
  <si>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</si>
  <si>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</si>
  <si>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</si>
  <si>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</si>
  <si>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</si>
  <si>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</si>
  <si>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</si>
  <si>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</si>
  <si>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</si>
  <si>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</si>
  <si>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</si>
  <si>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</si>
  <si>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</si>
  <si>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</si>
  <si>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</si>
  <si>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</si>
  <si>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</si>
  <si>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</si>
  <si>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</si>
  <si>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</si>
  <si>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</si>
  <si>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</si>
  <si>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</si>
  <si>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</si>
  <si>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</si>
  <si>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</si>
  <si>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</si>
  <si>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</si>
  <si>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</si>
  <si>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</si>
  <si>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</si>
  <si>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</si>
  <si>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</si>
  <si>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</si>
  <si>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</si>
  <si>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</si>
  <si>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</si>
  <si>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</si>
  <si>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</si>
  <si>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</si>
  <si>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</si>
  <si>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</si>
  <si>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</si>
  <si>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</si>
  <si>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</si>
  <si>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</si>
  <si>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</si>
  <si>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</si>
  <si>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</si>
  <si>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</si>
  <si>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</si>
  <si>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</si>
  <si>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</si>
  <si>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</si>
  <si>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</si>
  <si>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</si>
  <si>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</si>
  <si>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</si>
  <si>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</si>
  <si>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</si>
  <si>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</si>
  <si>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</si>
  <si>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</si>
  <si>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</si>
  <si>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</si>
  <si>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</si>
  <si>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</si>
  <si>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</si>
  <si>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</si>
  <si>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</si>
  <si>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</si>
  <si>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</si>
  <si>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</si>
  <si>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</si>
  <si>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</si>
  <si>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</si>
  <si>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</si>
  <si>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</si>
  <si>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</si>
  <si>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</si>
  <si>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</si>
  <si>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</si>
  <si>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</si>
  <si>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</si>
  <si>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</si>
  <si>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</si>
  <si>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</si>
  <si>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</si>
  <si>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</si>
  <si>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</si>
  <si>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</si>
  <si>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</si>
  <si>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</si>
  <si>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</si>
  <si>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</si>
  <si>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</si>
  <si>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</si>
  <si>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</si>
  <si>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</si>
  <si>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</si>
  <si>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</si>
  <si>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</si>
  <si>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</si>
  <si>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</si>
  <si>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</si>
  <si>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</si>
  <si>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</si>
  <si>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</si>
  <si>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</si>
  <si>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</si>
  <si>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</si>
  <si>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</si>
  <si>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</si>
  <si>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</si>
  <si>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</si>
  <si>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</si>
  <si>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</si>
  <si>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</si>
  <si>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</si>
  <si>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</si>
  <si>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</si>
  <si>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</si>
  <si>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</si>
  <si>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</si>
  <si>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</si>
  <si>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</si>
  <si>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</si>
  <si>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</si>
  <si>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</si>
  <si>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</si>
  <si>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</si>
  <si>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</si>
  <si>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</si>
  <si>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</si>
  <si>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</si>
  <si>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</si>
  <si>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</si>
  <si>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</si>
  <si>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</si>
  <si>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</si>
  <si>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</si>
  <si>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</si>
  <si>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</si>
  <si>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</si>
  <si>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</si>
  <si>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</si>
  <si>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</si>
  <si>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</si>
  <si>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</si>
  <si>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</si>
  <si>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</si>
  <si>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</si>
  <si>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</si>
  <si>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</si>
  <si>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</si>
  <si>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</si>
  <si>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</si>
  <si>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</si>
  <si>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</si>
  <si>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</si>
  <si>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</si>
  <si>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</si>
  <si>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</si>
  <si>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</si>
  <si>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</si>
  <si>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</si>
  <si>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</si>
  <si>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</si>
  <si>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</si>
  <si>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</si>
  <si>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</si>
  <si>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</si>
  <si>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</si>
  <si>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</si>
  <si>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</si>
  <si>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</si>
  <si>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</si>
  <si>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</si>
  <si>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</si>
  <si>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</si>
  <si>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</si>
  <si>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</si>
  <si>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</si>
  <si>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</si>
  <si>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</si>
  <si>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</si>
  <si>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</si>
  <si>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</si>
  <si>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</si>
  <si>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</si>
  <si>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</si>
  <si>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</si>
  <si>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</si>
  <si>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</si>
  <si>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</si>
  <si>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</si>
  <si>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</si>
  <si>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</si>
  <si>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</si>
  <si>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</si>
  <si>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</si>
  <si>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</si>
  <si>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</si>
  <si>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</si>
  <si>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</si>
  <si>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</si>
  <si>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</si>
  <si>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</si>
  <si>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</si>
  <si>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</si>
  <si>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</si>
  <si>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</si>
  <si>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</si>
  <si>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</si>
  <si>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</si>
  <si>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</si>
  <si>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</si>
  <si>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</si>
  <si>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</si>
  <si>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</si>
  <si>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</si>
  <si>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</si>
  <si>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</si>
  <si>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</si>
  <si>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</si>
  <si>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</si>
  <si>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</si>
  <si>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</si>
  <si>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</si>
  <si>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</si>
  <si>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</si>
  <si>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</si>
  <si>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</si>
  <si>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</si>
  <si>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</si>
  <si>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</si>
  <si>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</si>
  <si>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</si>
  <si>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</si>
  <si>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</si>
  <si>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</si>
  <si>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</si>
  <si>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</si>
  <si>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</si>
  <si>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</si>
  <si>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</si>
  <si>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</si>
  <si>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</si>
  <si>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</si>
  <si>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</si>
  <si>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</si>
  <si>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</si>
  <si>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</si>
  <si>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</si>
  <si>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</si>
  <si>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</si>
  <si>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</si>
  <si>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</si>
  <si>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</si>
  <si>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</si>
  <si>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</si>
  <si>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</si>
  <si>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</si>
  <si>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</si>
  <si>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</si>
  <si>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</si>
  <si>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</si>
  <si>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</si>
  <si>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</si>
  <si>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</si>
  <si>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</si>
  <si>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</si>
  <si>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</si>
  <si>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</si>
  <si>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</si>
  <si>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</si>
  <si>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</si>
  <si>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</si>
  <si>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</si>
  <si>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</si>
  <si>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</si>
  <si>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</si>
  <si>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</si>
  <si>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</si>
  <si>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</si>
  <si>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</si>
  <si>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</si>
  <si>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</si>
  <si>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</si>
  <si>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</si>
  <si>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</si>
  <si>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</si>
  <si>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</si>
  <si>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</si>
  <si>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</si>
  <si>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</si>
  <si>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</si>
  <si>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</si>
  <si>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</si>
  <si>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</si>
  <si>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</si>
  <si>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</si>
  <si>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</si>
  <si>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</si>
  <si>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</si>
  <si>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</si>
  <si>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</si>
  <si>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</si>
  <si>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</si>
  <si>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</si>
  <si>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</si>
  <si>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</si>
  <si>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</si>
  <si>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</si>
  <si>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</si>
  <si>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</si>
  <si>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</si>
  <si>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</si>
  <si>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</si>
  <si>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</si>
  <si>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</si>
  <si>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</si>
  <si>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</si>
  <si>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</si>
  <si>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</si>
  <si>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</si>
  <si>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</si>
  <si>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</si>
  <si>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</si>
  <si>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</si>
  <si>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</si>
  <si>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</si>
  <si>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</si>
  <si>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</si>
  <si>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</si>
  <si>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</si>
  <si>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</si>
  <si>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</si>
  <si>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</si>
  <si>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</si>
  <si>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</si>
  <si>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</si>
  <si>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</si>
  <si>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</si>
  <si>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</si>
  <si>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</si>
  <si>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</si>
  <si>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</si>
  <si>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</si>
  <si>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</si>
  <si>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</si>
  <si>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</si>
  <si>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</si>
  <si>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</si>
  <si>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</si>
  <si>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</si>
  <si>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</si>
  <si>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</si>
  <si>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</si>
  <si>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</si>
  <si>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</si>
  <si>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</si>
  <si>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</si>
  <si>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</si>
  <si>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</si>
  <si>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</si>
  <si>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</si>
  <si>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</si>
  <si>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</si>
  <si>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</si>
  <si>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</si>
  <si>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</si>
  <si>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</si>
  <si>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</si>
  <si>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</si>
  <si>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</si>
  <si>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</si>
  <si>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</si>
  <si>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</si>
  <si>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</si>
  <si>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</si>
  <si>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</si>
  <si>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</si>
  <si>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</si>
  <si>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</si>
  <si>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</si>
  <si>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</si>
  <si>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</si>
  <si>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</si>
  <si>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</si>
  <si>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</si>
  <si>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</si>
  <si>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</si>
  <si>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</si>
  <si>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</si>
  <si>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</si>
  <si>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</si>
  <si>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</si>
  <si>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</si>
  <si>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</si>
  <si>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</si>
  <si>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</si>
  <si>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</si>
  <si>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</si>
  <si>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</si>
  <si>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</si>
  <si>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</si>
  <si>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</si>
  <si>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</si>
  <si>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</si>
  <si>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</si>
  <si>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</si>
  <si>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</si>
  <si>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</si>
  <si>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</si>
  <si>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</si>
  <si>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</si>
  <si>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</si>
  <si>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</si>
  <si>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</si>
  <si>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</si>
  <si>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</si>
  <si>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</si>
  <si>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</si>
  <si>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</si>
  <si>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</si>
  <si>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</si>
  <si>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</si>
  <si>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</si>
  <si>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</si>
  <si>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</si>
  <si>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</si>
  <si>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</si>
  <si>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</si>
  <si>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</si>
  <si>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</si>
  <si>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</si>
  <si>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</si>
  <si>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</si>
  <si>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</si>
  <si>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</si>
  <si>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</si>
  <si>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</si>
  <si>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</si>
  <si>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</si>
  <si>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</si>
  <si>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</si>
  <si>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</si>
  <si>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</si>
  <si>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</si>
  <si>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</si>
  <si>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</si>
  <si>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</si>
  <si>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</si>
  <si>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</si>
  <si>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</si>
  <si>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</si>
  <si>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</si>
  <si>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</si>
  <si>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</si>
  <si>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</si>
  <si>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</si>
  <si>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</si>
  <si>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</si>
  <si>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</si>
  <si>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</si>
  <si>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</si>
  <si>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</si>
  <si>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</si>
  <si>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</si>
  <si>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</si>
  <si>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</si>
  <si>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</si>
  <si>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</si>
  <si>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</si>
  <si>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</si>
  <si>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</si>
  <si>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</si>
  <si>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</si>
  <si>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</si>
  <si>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</si>
  <si>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</si>
  <si>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</si>
  <si>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</si>
  <si>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</si>
  <si>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</si>
  <si>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</si>
  <si>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</si>
  <si>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</si>
  <si>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</si>
  <si>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</si>
  <si>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</si>
  <si>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</si>
  <si>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</si>
  <si>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</si>
  <si>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</si>
  <si>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</si>
  <si>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</si>
  <si>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</si>
  <si>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</si>
  <si>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</si>
  <si>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</si>
  <si>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</si>
  <si>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</si>
  <si>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</si>
  <si>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</si>
  <si>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</si>
  <si>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</si>
  <si>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</si>
  <si>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</si>
  <si>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</si>
  <si>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</si>
  <si>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</si>
  <si>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</si>
  <si>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</si>
  <si>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</si>
  <si>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</si>
  <si>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</si>
  <si>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</si>
  <si>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</si>
  <si>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</si>
  <si>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</si>
  <si>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</si>
  <si>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</si>
  <si>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</si>
  <si>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</si>
  <si>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</si>
  <si>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</si>
  <si>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</si>
  <si>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</si>
  <si>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</si>
  <si>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</si>
  <si>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</si>
  <si>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</si>
  <si>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</si>
  <si>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</si>
  <si>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</si>
  <si>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</si>
  <si>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</si>
  <si>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</si>
  <si>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</si>
  <si>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</si>
  <si>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</si>
  <si>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</si>
  <si>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</si>
  <si>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</si>
  <si>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</si>
  <si>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</si>
  <si>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</si>
  <si>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</si>
  <si>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</si>
  <si>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</si>
  <si>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</si>
  <si>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</si>
  <si>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</si>
  <si>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</si>
  <si>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</si>
  <si>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</si>
  <si>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</si>
  <si>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</si>
  <si>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</si>
  <si>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</si>
  <si>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</si>
  <si>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</si>
  <si>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</si>
  <si>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</si>
  <si>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</si>
  <si>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</si>
  <si>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</si>
  <si>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</si>
  <si>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</si>
  <si>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</si>
  <si>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</si>
  <si>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</si>
  <si>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</si>
  <si>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</si>
  <si>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</si>
  <si>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</si>
  <si>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</si>
  <si>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</si>
  <si>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</si>
  <si>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</si>
  <si>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</si>
  <si>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</si>
  <si>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</si>
  <si>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</si>
  <si>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</si>
  <si>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</si>
  <si>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</si>
  <si>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</si>
  <si>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</si>
  <si>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</si>
  <si>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</si>
  <si>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</si>
  <si>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</si>
  <si>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</si>
  <si>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</si>
  <si>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</si>
  <si>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</si>
  <si>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</si>
  <si>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</si>
  <si>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</si>
  <si>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</si>
  <si>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</si>
  <si>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</si>
  <si>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</si>
  <si>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</si>
  <si>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</si>
  <si>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</si>
  <si>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</si>
  <si>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</si>
  <si>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</si>
  <si>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</si>
  <si>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</si>
  <si>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</si>
  <si>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</si>
  <si>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</si>
  <si>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</si>
  <si>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</si>
  <si>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</si>
  <si>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</si>
  <si>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</si>
  <si>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</si>
  <si>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</si>
  <si>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</si>
  <si>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</si>
  <si>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</si>
  <si>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</si>
  <si>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</si>
  <si>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</si>
  <si>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</si>
  <si>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</si>
  <si>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</si>
  <si>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</si>
  <si>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</si>
  <si>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</si>
  <si>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</si>
  <si>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</si>
  <si>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</si>
  <si>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</si>
  <si>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</si>
  <si>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</si>
  <si>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</si>
  <si>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</si>
  <si>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</si>
  <si>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</si>
  <si>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</si>
  <si>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</si>
  <si>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</si>
  <si>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</si>
  <si>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</si>
  <si>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</si>
  <si>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</si>
  <si>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</si>
  <si>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</si>
  <si>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</si>
  <si>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</si>
  <si>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</si>
  <si>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</si>
  <si>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</si>
  <si>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</si>
  <si>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</si>
  <si>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</si>
  <si>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</si>
  <si>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</si>
  <si>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</si>
  <si>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</si>
  <si>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</si>
  <si>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</si>
  <si>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</si>
  <si>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</si>
  <si>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</si>
  <si>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</si>
  <si>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</si>
  <si>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</si>
  <si>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</si>
  <si>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</si>
  <si>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</si>
  <si>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</si>
  <si>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</si>
  <si>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</si>
  <si>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</si>
  <si>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</si>
  <si>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</si>
  <si>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</si>
  <si>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</si>
  <si>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</si>
  <si>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</si>
  <si>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</si>
  <si>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</si>
  <si>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</si>
  <si>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</si>
  <si>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</si>
  <si>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</si>
  <si>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</si>
  <si>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</si>
  <si>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</si>
  <si>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</si>
  <si>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</si>
  <si>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</si>
  <si>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</si>
  <si>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</si>
  <si>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</si>
  <si>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</si>
  <si>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</si>
  <si>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</si>
  <si>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</si>
  <si>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</si>
  <si>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</si>
  <si>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</si>
  <si>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</si>
  <si>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</si>
  <si>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</si>
  <si>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</si>
  <si>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</si>
  <si>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</si>
  <si>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</si>
  <si>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</si>
  <si>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</si>
  <si>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</si>
  <si>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</si>
  <si>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</si>
  <si>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</si>
  <si>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</si>
  <si>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</si>
  <si>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</si>
  <si>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</si>
  <si>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</si>
  <si>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</si>
  <si>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</si>
  <si>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</si>
  <si>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</si>
  <si>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</si>
  <si>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</si>
  <si>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</si>
  <si>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</si>
  <si>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</si>
  <si>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</si>
  <si>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</si>
  <si>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</si>
  <si>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</si>
  <si>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</si>
  <si>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</si>
  <si>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</si>
  <si>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</si>
  <si>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</si>
  <si>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</si>
  <si>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</si>
  <si>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</si>
  <si>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</si>
  <si>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</si>
  <si>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</si>
  <si>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</si>
  <si>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</si>
  <si>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</si>
  <si>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</si>
  <si>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</si>
  <si>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</si>
  <si>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</si>
  <si>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</si>
  <si>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</si>
  <si>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</si>
  <si>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</si>
  <si>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</si>
  <si>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</si>
  <si>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</si>
  <si>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</si>
  <si>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</si>
  <si>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</si>
  <si>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</si>
  <si>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</si>
  <si>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</si>
  <si>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</si>
  <si>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</si>
  <si>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</si>
  <si>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</si>
  <si>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</si>
  <si>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</si>
  <si>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</si>
  <si>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</si>
  <si>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</si>
  <si>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</si>
  <si>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</si>
  <si>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</si>
  <si>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</si>
  <si>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</si>
  <si>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</si>
  <si>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</si>
  <si>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</si>
  <si>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</si>
  <si>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</si>
  <si>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</si>
  <si>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</si>
  <si>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</si>
  <si>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</si>
  <si>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</si>
  <si>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</si>
  <si>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</si>
  <si>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</si>
  <si>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</si>
  <si>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</si>
  <si>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</si>
  <si>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</si>
  <si>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</si>
  <si>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</si>
  <si>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</si>
  <si>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</si>
  <si>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</si>
  <si>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</si>
  <si>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</si>
  <si>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</si>
  <si>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</si>
  <si>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</si>
  <si>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</si>
  <si>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</si>
  <si>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</si>
  <si>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</si>
  <si>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</si>
  <si>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</si>
  <si>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</si>
  <si>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</si>
  <si>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</si>
  <si>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</si>
  <si>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</si>
  <si>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</si>
  <si>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</si>
  <si>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</si>
  <si>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</si>
  <si>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</si>
  <si>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</si>
  <si>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</si>
  <si>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</si>
  <si>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</si>
  <si>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</si>
  <si>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</si>
  <si>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</si>
  <si>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</si>
  <si>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</si>
  <si>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</si>
  <si>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</si>
  <si>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</si>
  <si>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</si>
  <si>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</si>
  <si>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</si>
  <si>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</si>
  <si>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</si>
  <si>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</si>
  <si>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</si>
  <si>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</si>
  <si>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</si>
  <si>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</si>
  <si>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</si>
  <si>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</si>
  <si>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</si>
  <si>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</si>
  <si>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</si>
  <si>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</si>
  <si>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</si>
  <si>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</si>
  <si>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</si>
  <si>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</si>
  <si>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</si>
  <si>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</si>
  <si>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</si>
  <si>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</si>
  <si>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</si>
  <si>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</si>
  <si>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</si>
  <si>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</si>
  <si>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</si>
  <si>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</si>
  <si>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</si>
  <si>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</si>
  <si>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</si>
  <si>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</si>
  <si>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</si>
  <si>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</si>
  <si>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</si>
  <si>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</si>
  <si>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</si>
  <si>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</si>
  <si>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</si>
  <si>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</si>
  <si>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</si>
  <si>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</si>
  <si>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</si>
  <si>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</si>
  <si>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</si>
  <si>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</si>
  <si>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</si>
  <si>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</si>
  <si>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</si>
  <si>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</si>
  <si>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</si>
  <si>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</si>
  <si>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</si>
  <si>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</si>
  <si>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</si>
  <si>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</si>
  <si>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</si>
  <si>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</si>
  <si>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</si>
  <si>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</si>
  <si>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</si>
  <si>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</si>
  <si>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</si>
  <si>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</si>
  <si>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</si>
  <si>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</si>
  <si>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</si>
  <si>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</si>
  <si>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</si>
  <si>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</si>
  <si>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</si>
  <si>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</si>
  <si>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</si>
  <si>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</si>
  <si>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</si>
  <si>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</si>
  <si>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</si>
  <si>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</si>
  <si>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</si>
  <si>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</si>
  <si>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</si>
  <si>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</si>
  <si>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</si>
  <si>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</si>
  <si>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</si>
  <si>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</si>
  <si>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</si>
  <si>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</si>
  <si>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</si>
  <si>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</si>
  <si>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</si>
  <si>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</si>
  <si>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</si>
  <si>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</si>
  <si>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</si>
  <si>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</si>
  <si>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</si>
  <si>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</si>
  <si>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</si>
  <si>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</si>
  <si>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</si>
  <si>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</si>
  <si>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</si>
  <si>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</si>
  <si>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</si>
  <si>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</si>
  <si>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</si>
  <si>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</si>
  <si>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</si>
  <si>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</si>
  <si>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</si>
  <si>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</si>
  <si>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</si>
  <si>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</si>
  <si>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</si>
  <si>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</si>
  <si>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</si>
  <si>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</si>
  <si>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</si>
  <si>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</si>
  <si>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</si>
  <si>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</si>
  <si>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</si>
  <si>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</si>
  <si>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</si>
  <si>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</si>
  <si>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</si>
  <si>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</si>
  <si>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</si>
  <si>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</si>
  <si>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</si>
  <si>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</si>
  <si>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</si>
  <si>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</si>
  <si>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</si>
  <si>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</si>
  <si>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</si>
  <si>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</si>
  <si>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</si>
  <si>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</si>
  <si>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</si>
  <si>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</si>
  <si>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</si>
  <si>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</si>
  <si>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</si>
  <si>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</si>
  <si>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</si>
  <si>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</si>
  <si>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</si>
  <si>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</si>
  <si>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</si>
  <si>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</si>
  <si>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</si>
  <si>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</si>
  <si>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</si>
  <si>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</si>
  <si>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</si>
  <si>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</si>
  <si>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</si>
  <si>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</si>
  <si>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</si>
  <si>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</si>
  <si>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</si>
  <si>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</si>
  <si>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</si>
  <si>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</si>
  <si>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</si>
  <si>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</si>
  <si>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</si>
  <si>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</si>
  <si>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</si>
  <si>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</si>
  <si>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</si>
  <si>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</si>
  <si>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</si>
  <si>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</si>
  <si>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</si>
  <si>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</si>
  <si>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</si>
  <si>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</si>
  <si>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</si>
  <si>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</si>
  <si>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</si>
  <si>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</si>
  <si>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</si>
  <si>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</si>
  <si>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</si>
  <si>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</si>
  <si>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</si>
  <si>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</si>
  <si>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</si>
  <si>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</si>
  <si>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</si>
  <si>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</si>
  <si>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</si>
  <si>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</si>
  <si>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</si>
  <si>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</si>
  <si>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</si>
  <si>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</si>
  <si>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</si>
  <si>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</si>
  <si>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</si>
  <si>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</si>
  <si>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</si>
  <si>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</si>
  <si>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</si>
  <si>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</si>
  <si>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</si>
  <si>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</si>
  <si>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</si>
  <si>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</si>
  <si>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</si>
  <si>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</si>
  <si>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</si>
  <si>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</si>
  <si>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</si>
  <si>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</si>
  <si>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</si>
  <si>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</si>
  <si>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</si>
  <si>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</si>
  <si>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</si>
  <si>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</si>
  <si>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</si>
  <si>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</si>
  <si>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</si>
  <si>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</si>
  <si>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</si>
  <si>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</si>
  <si>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</si>
  <si>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</si>
  <si>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</si>
  <si>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</si>
  <si>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</si>
  <si>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</si>
  <si>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</si>
  <si>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</si>
  <si>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</si>
  <si>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</si>
  <si>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</si>
  <si>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</si>
  <si>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</si>
  <si>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</si>
  <si>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</si>
  <si>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</si>
  <si>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</si>
  <si>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</si>
  <si>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</si>
  <si>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</si>
  <si>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</si>
  <si>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</si>
  <si>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</si>
  <si>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</si>
  <si>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</si>
  <si>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</si>
  <si>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</si>
  <si>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</si>
  <si>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</si>
  <si>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</si>
  <si>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</si>
  <si>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</si>
  <si>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</si>
  <si>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</si>
  <si>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</si>
  <si>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</si>
  <si>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</si>
  <si>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</si>
  <si>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</si>
  <si>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</si>
  <si>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</si>
  <si>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</si>
  <si>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</si>
  <si>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</si>
  <si>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</si>
  <si>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</si>
  <si>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</si>
  <si>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</si>
  <si>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</si>
  <si>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</si>
  <si>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</si>
  <si>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</si>
  <si>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</si>
  <si>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</si>
  <si>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</si>
  <si>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</si>
  <si>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</si>
  <si>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</si>
  <si>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</si>
  <si>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</si>
  <si>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</si>
  <si>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</si>
  <si>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</si>
  <si>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</si>
  <si>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</si>
  <si>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</si>
  <si>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</si>
  <si>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</si>
  <si>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</si>
  <si>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</si>
  <si>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</si>
  <si>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</si>
  <si>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</si>
  <si>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</si>
  <si>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</si>
  <si>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</si>
  <si>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</si>
  <si>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</si>
  <si>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</si>
  <si>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</si>
  <si>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</si>
  <si>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</si>
  <si>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</si>
  <si>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</si>
  <si>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</si>
  <si>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</si>
  <si>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</si>
  <si>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</si>
  <si>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</si>
  <si>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</si>
  <si>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</si>
  <si>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</si>
  <si>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</si>
  <si>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</si>
  <si>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</si>
  <si>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</si>
  <si>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</si>
  <si>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</si>
  <si>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</si>
  <si>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</si>
  <si>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</si>
  <si>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</si>
  <si>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</si>
  <si>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</si>
  <si>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</si>
  <si>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</si>
  <si>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</si>
  <si>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</si>
  <si>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</si>
  <si>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</si>
  <si>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</si>
  <si>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</si>
  <si>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</si>
  <si>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</si>
  <si>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</si>
  <si>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</si>
  <si>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</si>
  <si>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</si>
  <si>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</si>
  <si>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</si>
  <si>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</si>
  <si>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</si>
  <si>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</si>
  <si>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</si>
  <si>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</si>
  <si>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</si>
  <si>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</si>
  <si>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</si>
  <si>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</si>
  <si>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</si>
  <si>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</si>
  <si>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</si>
  <si>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</si>
  <si>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</si>
  <si>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</si>
  <si>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</si>
  <si>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</si>
  <si>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</si>
  <si>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</si>
  <si>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</si>
  <si>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</si>
  <si>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</si>
  <si>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</si>
  <si>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</si>
  <si>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</si>
  <si>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</si>
  <si>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</si>
  <si>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</si>
  <si>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</si>
  <si>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</si>
  <si>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</si>
  <si>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</si>
  <si>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</si>
  <si>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</si>
  <si>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</si>
  <si>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</si>
  <si>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</si>
  <si>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</si>
  <si>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</si>
  <si>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</si>
  <si>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</si>
  <si>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</si>
  <si>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</si>
  <si>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</si>
  <si>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</si>
  <si>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</si>
  <si>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</si>
  <si>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</si>
  <si>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</si>
  <si>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</si>
  <si>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</si>
  <si>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</si>
  <si>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</si>
  <si>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</si>
  <si>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</si>
  <si>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</si>
  <si>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</si>
  <si>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</si>
  <si>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</si>
  <si>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</si>
  <si>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</si>
  <si>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</si>
  <si>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</si>
  <si>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</si>
  <si>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</si>
  <si>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</si>
  <si>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</si>
  <si>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</si>
  <si>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</si>
  <si>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</si>
  <si>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</si>
  <si>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</si>
  <si>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</si>
  <si>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</si>
  <si>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</si>
  <si>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</si>
  <si>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</si>
  <si>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</si>
  <si>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</si>
  <si>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</si>
  <si>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</si>
  <si>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</si>
  <si>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</si>
  <si>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</si>
  <si>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</si>
  <si>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</si>
  <si>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</si>
  <si>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</si>
  <si>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</si>
  <si>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</si>
  <si>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</si>
  <si>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</si>
  <si>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</si>
  <si>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</si>
  <si>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</si>
  <si>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</si>
  <si>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</si>
  <si>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</si>
  <si>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</si>
  <si>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</si>
  <si>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</si>
  <si>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</si>
  <si>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</si>
  <si>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</si>
  <si>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</si>
  <si>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</si>
  <si>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</si>
  <si>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</si>
  <si>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</si>
  <si>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</si>
  <si>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</si>
  <si>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</si>
  <si>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</si>
  <si>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</si>
  <si>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</si>
  <si>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</si>
  <si>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</si>
  <si>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</si>
  <si>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</si>
  <si>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</si>
  <si>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</si>
  <si>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</si>
  <si>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</si>
  <si>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</si>
  <si>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</si>
  <si>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</si>
  <si>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</si>
  <si>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</si>
  <si>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</si>
  <si>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</si>
  <si>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</si>
  <si>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</si>
  <si>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</si>
  <si>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</si>
  <si>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</si>
  <si>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</si>
  <si>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</si>
  <si>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</si>
  <si>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</si>
  <si>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</si>
  <si>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</si>
  <si>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</si>
  <si>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</si>
  <si>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</si>
  <si>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</si>
  <si>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</si>
  <si>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</si>
  <si>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</si>
  <si>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</si>
  <si>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</si>
  <si>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</si>
  <si>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</si>
  <si>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</si>
  <si>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</si>
  <si>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</si>
  <si>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</si>
  <si>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</si>
  <si>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</si>
  <si>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</si>
  <si>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</si>
  <si>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</si>
  <si>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</si>
  <si>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</si>
  <si>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</si>
  <si>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</si>
  <si>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</si>
  <si>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</si>
  <si>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</si>
  <si>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</si>
  <si>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</si>
  <si>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</si>
  <si>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</si>
  <si>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</si>
  <si>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</si>
  <si>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</si>
  <si>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</si>
  <si>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</si>
  <si>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</si>
  <si>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</si>
  <si>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</si>
  <si>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</si>
  <si>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</si>
  <si>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</si>
  <si>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</si>
  <si>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</si>
  <si>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</si>
  <si>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</si>
  <si>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</si>
  <si>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</si>
  <si>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</si>
  <si>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</si>
  <si>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</si>
  <si>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</si>
  <si>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</si>
  <si>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</si>
  <si>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</si>
  <si>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</si>
  <si>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</si>
  <si>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</si>
  <si>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</si>
  <si>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</si>
  <si>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</si>
  <si>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</si>
  <si>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</si>
  <si>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</si>
  <si>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</si>
  <si>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</si>
  <si>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</si>
  <si>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</si>
  <si>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</si>
  <si>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</si>
  <si>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</si>
  <si>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</si>
  <si>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</si>
  <si>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</si>
  <si>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</si>
  <si>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</si>
  <si>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</si>
  <si>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</si>
  <si>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</si>
  <si>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</si>
  <si>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</si>
  <si>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</si>
  <si>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</si>
  <si>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</si>
  <si>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</si>
  <si>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</si>
  <si>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</si>
  <si>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</si>
  <si>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</si>
  <si>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</si>
  <si>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</si>
  <si>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</si>
  <si>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</si>
  <si>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</si>
  <si>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</si>
  <si>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</si>
  <si>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</si>
  <si>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</si>
  <si>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</si>
  <si>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</si>
  <si>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</si>
  <si>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</si>
  <si>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</si>
  <si>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</si>
  <si>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</si>
  <si>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</si>
  <si>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</si>
  <si>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</si>
  <si>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</si>
  <si>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</si>
  <si>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</si>
  <si>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</si>
  <si>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</si>
  <si>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</si>
  <si>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</si>
  <si>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</si>
  <si>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</si>
  <si>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</si>
  <si>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</si>
  <si>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</si>
  <si>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</si>
  <si>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</si>
  <si>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</si>
  <si>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</si>
  <si>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</si>
  <si>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</si>
  <si>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</si>
  <si>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</si>
  <si>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</si>
  <si>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</si>
  <si>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</si>
  <si>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</si>
  <si>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</si>
  <si>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</si>
  <si>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</si>
  <si>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</si>
  <si>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</si>
  <si>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</si>
  <si>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</si>
  <si>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</si>
  <si>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</si>
  <si>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</si>
  <si>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</si>
  <si>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</si>
  <si>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</si>
  <si>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</si>
  <si>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</si>
  <si>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</si>
  <si>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</si>
  <si>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</si>
  <si>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</si>
  <si>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</si>
  <si>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</si>
  <si>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</si>
  <si>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</si>
  <si>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</si>
  <si>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</si>
  <si>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</si>
  <si>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</si>
  <si>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</si>
  <si>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</si>
  <si>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</si>
  <si>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</si>
  <si>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</si>
  <si>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</si>
  <si>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</si>
  <si>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</si>
  <si>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</si>
  <si>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</si>
  <si>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</si>
  <si>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</si>
  <si>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</si>
  <si>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</si>
  <si>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</si>
  <si>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</si>
  <si>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</si>
  <si>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</si>
  <si>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</si>
  <si>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</si>
  <si>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</si>
  <si>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</si>
  <si>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</si>
  <si>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</si>
  <si>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</si>
  <si>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</si>
  <si>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</si>
  <si>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</si>
  <si>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</si>
  <si>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</si>
  <si>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</si>
  <si>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</si>
  <si>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</si>
  <si>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</si>
  <si>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</si>
  <si>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</si>
  <si>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</si>
  <si>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</si>
  <si>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</si>
  <si>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</si>
  <si>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</si>
  <si>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</si>
  <si>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</si>
  <si>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</si>
  <si>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</si>
  <si>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</si>
  <si>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</si>
  <si>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</si>
  <si>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</si>
  <si>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</si>
  <si>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</si>
  <si>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</si>
  <si>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</si>
  <si>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</si>
  <si>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</si>
  <si>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</si>
  <si>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</si>
  <si>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</si>
  <si>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</si>
  <si>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</si>
  <si>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</si>
  <si>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</si>
  <si>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</si>
  <si>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</si>
  <si>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</si>
  <si>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</si>
  <si>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</si>
  <si>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</si>
  <si>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</si>
  <si>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</si>
  <si>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</si>
  <si>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</si>
  <si>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</si>
  <si>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</si>
  <si>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</si>
  <si>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</si>
  <si>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</si>
  <si>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</si>
  <si>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</si>
  <si>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</si>
  <si>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</si>
  <si>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</si>
  <si>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</si>
  <si>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</si>
  <si>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</si>
  <si>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</si>
  <si>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</si>
  <si>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</si>
  <si>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</si>
  <si>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</si>
  <si>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</si>
  <si>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</si>
  <si>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</si>
  <si>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</si>
  <si>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</si>
  <si>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</si>
  <si>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</si>
  <si>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</si>
  <si>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</si>
  <si>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</si>
  <si>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</si>
  <si>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</si>
  <si>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</si>
  <si>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</si>
  <si>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</si>
  <si>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</si>
  <si>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</si>
  <si>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</si>
  <si>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</si>
  <si>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</si>
  <si>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</si>
  <si>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</si>
  <si>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</si>
  <si>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</si>
  <si>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</si>
  <si>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</si>
  <si>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</si>
  <si>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</si>
  <si>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</si>
  <si>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</si>
  <si>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</si>
  <si>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</si>
  <si>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</si>
  <si>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</si>
  <si>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</si>
  <si>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</si>
  <si>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</si>
  <si>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</si>
  <si>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</si>
  <si>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</si>
  <si>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</si>
  <si>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</si>
  <si>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</si>
  <si>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</si>
  <si>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</si>
  <si>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</si>
  <si>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</si>
  <si>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</si>
  <si>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</si>
  <si>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</si>
  <si>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</si>
  <si>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</si>
  <si>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</si>
  <si>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</si>
  <si>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</si>
  <si>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</si>
  <si>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</si>
  <si>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</si>
  <si>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</si>
  <si>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</si>
  <si>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</si>
  <si>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</si>
  <si>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</si>
  <si>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</si>
  <si>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</si>
  <si>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</si>
  <si>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</si>
  <si>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</si>
  <si>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</si>
  <si>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</si>
  <si>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</si>
  <si>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</si>
  <si>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</si>
  <si>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</si>
  <si>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</si>
  <si>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</si>
  <si>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</si>
  <si>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</si>
  <si>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</si>
  <si>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</si>
  <si>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</si>
  <si>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</si>
  <si>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</si>
  <si>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</si>
  <si>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</si>
  <si>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</si>
  <si>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</si>
  <si>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</si>
  <si>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</si>
  <si>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</si>
  <si>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</si>
  <si>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</si>
  <si>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</si>
  <si>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</si>
  <si>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</si>
  <si>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</si>
  <si>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</si>
  <si>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</si>
  <si>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</si>
  <si>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</si>
  <si>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</si>
  <si>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</si>
  <si>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</si>
  <si>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</si>
  <si>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</si>
  <si>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</si>
  <si>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</si>
  <si>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</si>
  <si>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</si>
  <si>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</si>
  <si>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</si>
  <si>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</si>
  <si>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</si>
  <si>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</si>
  <si>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</si>
  <si>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</si>
  <si>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</si>
  <si>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</si>
  <si>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</si>
  <si>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</si>
  <si>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</si>
  <si>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</si>
  <si>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</si>
  <si>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</si>
  <si>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</si>
  <si>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</si>
  <si>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</si>
  <si>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</si>
  <si>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</si>
  <si>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</si>
  <si>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</si>
  <si>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</si>
  <si>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</si>
  <si>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</si>
  <si>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</si>
  <si>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</si>
  <si>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</si>
  <si>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</si>
  <si>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</si>
  <si>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</si>
  <si>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</si>
  <si>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</si>
  <si>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</si>
  <si>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</si>
  <si>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</si>
  <si>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</si>
  <si>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</si>
  <si>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</si>
  <si>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</si>
  <si>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</si>
  <si>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</si>
  <si>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</si>
  <si>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</si>
  <si>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</si>
  <si>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</si>
  <si>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</si>
  <si>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</si>
  <si>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</si>
  <si>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</si>
  <si>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</si>
  <si>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</si>
  <si>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</si>
  <si>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</si>
  <si>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</si>
  <si>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</si>
  <si>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</si>
  <si>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</si>
  <si>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</si>
  <si>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</si>
  <si>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</si>
  <si>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</si>
  <si>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</si>
  <si>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</si>
  <si>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</si>
  <si>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</si>
  <si>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</si>
  <si>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</si>
  <si>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</si>
  <si>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</si>
  <si>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</si>
  <si>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</si>
  <si>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</si>
  <si>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</si>
  <si>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</si>
  <si>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</si>
  <si>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</si>
  <si>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</si>
  <si>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</si>
  <si>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</si>
  <si>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</si>
  <si>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</si>
  <si>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</si>
  <si>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</si>
  <si>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</si>
  <si>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</si>
  <si>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</si>
  <si>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</si>
  <si>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</si>
  <si>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</si>
  <si>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</si>
  <si>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</si>
  <si>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</si>
  <si>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</si>
  <si>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</si>
  <si>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</si>
  <si>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</si>
  <si>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</si>
  <si>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</si>
  <si>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</si>
  <si>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</si>
  <si>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</si>
  <si>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</si>
  <si>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</si>
  <si>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</si>
  <si>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</si>
  <si>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</si>
  <si>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</si>
  <si>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</si>
  <si>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</si>
  <si>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</si>
  <si>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</si>
  <si>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</si>
  <si>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</si>
  <si>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</si>
  <si>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</si>
  <si>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</si>
  <si>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</si>
  <si>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</si>
  <si>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</si>
  <si>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</si>
  <si>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</si>
  <si>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</si>
  <si>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</si>
  <si>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</si>
  <si>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</si>
  <si>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</si>
  <si>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</si>
  <si>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</si>
  <si>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</si>
  <si>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</si>
  <si>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</si>
  <si>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</si>
  <si>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</si>
  <si>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</si>
  <si>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</si>
  <si>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</si>
  <si>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</si>
  <si>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</si>
  <si>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</si>
  <si>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</si>
  <si>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</si>
  <si>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</si>
  <si>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</si>
  <si>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</si>
  <si>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</si>
  <si>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</si>
  <si>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</si>
  <si>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</si>
  <si>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</si>
  <si>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</si>
  <si>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</si>
  <si>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</si>
  <si>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</si>
  <si>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</si>
  <si>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</si>
  <si>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</si>
  <si>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</si>
  <si>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</si>
  <si>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</si>
  <si>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</si>
  <si>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</si>
  <si>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</si>
  <si>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</si>
  <si>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</si>
  <si>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</si>
  <si>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</si>
  <si>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</si>
  <si>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</si>
  <si>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</si>
  <si>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</si>
  <si>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</si>
  <si>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</si>
  <si>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</si>
  <si>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</si>
  <si>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</si>
  <si>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</si>
  <si>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</si>
  <si>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</si>
  <si>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</si>
  <si>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</si>
  <si>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</si>
  <si>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</si>
  <si>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</si>
  <si>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</si>
  <si>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</si>
  <si>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</si>
  <si>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</si>
  <si>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</si>
  <si>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</si>
  <si>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</si>
  <si>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</si>
  <si>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</si>
  <si>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</si>
  <si>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</si>
  <si>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</si>
  <si>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</si>
  <si>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</si>
  <si>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</si>
  <si>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</si>
  <si>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</si>
  <si>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</si>
  <si>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</si>
  <si>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</si>
  <si>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</si>
  <si>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</si>
  <si>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</si>
  <si>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</si>
  <si>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</si>
  <si>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</si>
  <si>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</si>
  <si>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</si>
  <si>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</si>
  <si>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</si>
  <si>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</si>
  <si>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</si>
  <si>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</si>
  <si>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</si>
  <si>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</si>
  <si>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</si>
  <si>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</si>
  <si>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</si>
  <si>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</si>
  <si>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</si>
  <si>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</si>
  <si>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</si>
  <si>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</si>
  <si>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</si>
  <si>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</si>
  <si>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</si>
  <si>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</si>
  <si>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</si>
  <si>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</si>
  <si>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</si>
  <si>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</si>
  <si>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</si>
  <si>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</si>
  <si>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</si>
  <si>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</si>
  <si>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</si>
  <si>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</si>
  <si>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</si>
  <si>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</si>
  <si>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</si>
  <si>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</si>
  <si>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</si>
  <si>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</si>
  <si>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</si>
  <si>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</si>
  <si>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</si>
  <si>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</si>
  <si>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</si>
  <si>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</si>
  <si>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</si>
  <si>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</si>
  <si>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</si>
  <si>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</si>
  <si>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</si>
  <si>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</si>
  <si>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</si>
  <si>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</si>
  <si>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</si>
  <si>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</si>
  <si>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</si>
  <si>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</si>
  <si>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</si>
  <si>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</si>
  <si>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</si>
  <si>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</si>
  <si>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</si>
  <si>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</si>
  <si>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</si>
  <si>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</si>
  <si>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</si>
  <si>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</si>
  <si>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</si>
  <si>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</si>
  <si>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</si>
  <si>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</si>
  <si>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</si>
  <si>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</si>
  <si>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</si>
  <si>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</si>
  <si>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</si>
  <si>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</si>
  <si>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</si>
  <si>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</si>
  <si>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</si>
  <si>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</si>
  <si>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</si>
  <si>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</si>
  <si>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</si>
  <si>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</si>
  <si>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</si>
  <si>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</si>
  <si>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</si>
  <si>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</si>
  <si>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</si>
  <si>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</si>
  <si>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</si>
  <si>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</si>
  <si>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</si>
  <si>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</si>
  <si>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</si>
  <si>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</si>
  <si>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</si>
  <si>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</si>
  <si>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</si>
  <si>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</si>
  <si>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</si>
  <si>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</si>
  <si>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</si>
  <si>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</si>
  <si>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</si>
  <si>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</si>
  <si>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</si>
  <si>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</si>
  <si>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</si>
  <si>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</si>
  <si>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</si>
  <si>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</si>
  <si>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</si>
  <si>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</si>
  <si>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</si>
  <si>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</si>
  <si>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</si>
  <si>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</si>
  <si>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</si>
  <si>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</si>
  <si>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</si>
  <si>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</si>
  <si>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</si>
  <si>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</si>
  <si>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</si>
  <si>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</si>
  <si>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</si>
  <si>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</si>
  <si>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</si>
  <si>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</si>
  <si>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</si>
  <si>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</si>
  <si>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</si>
  <si>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</si>
  <si>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</si>
  <si>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</si>
  <si>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</si>
  <si>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</si>
  <si>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</si>
  <si>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</si>
  <si>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</si>
  <si>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</si>
  <si>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</si>
  <si>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</si>
  <si>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</si>
  <si>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</si>
  <si>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</si>
  <si>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</si>
  <si>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</si>
  <si>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</si>
  <si>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</si>
  <si>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</si>
  <si>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</si>
  <si>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</si>
  <si>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</si>
  <si>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</si>
  <si>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</si>
  <si>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</si>
  <si>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</si>
  <si>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</si>
  <si>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</si>
  <si>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</si>
  <si>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</si>
  <si>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</si>
  <si>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</si>
  <si>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</si>
  <si>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</si>
  <si>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</si>
  <si>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</si>
  <si>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</si>
  <si>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</si>
  <si>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</si>
  <si>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</si>
  <si>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</si>
  <si>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</si>
  <si>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</si>
  <si>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</si>
  <si>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</si>
  <si>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</si>
  <si>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</si>
  <si>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</si>
  <si>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</si>
  <si>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</si>
  <si>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</si>
  <si>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</si>
  <si>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</si>
  <si>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</si>
  <si>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</si>
  <si>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</si>
  <si>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</si>
  <si>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</si>
  <si>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</si>
  <si>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</si>
  <si>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</si>
  <si>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</si>
  <si>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</si>
  <si>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</si>
  <si>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</si>
  <si>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</si>
  <si>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</si>
  <si>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</si>
  <si>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</si>
  <si>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</si>
  <si>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</si>
  <si>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</si>
  <si>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</si>
  <si>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</si>
  <si>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</si>
  <si>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</si>
  <si>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</si>
  <si>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</si>
  <si>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</si>
  <si>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</si>
  <si>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</si>
  <si>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</si>
  <si>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</si>
  <si>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</si>
  <si>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</si>
  <si>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</si>
  <si>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</si>
  <si>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</si>
  <si>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</si>
  <si>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</si>
  <si>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</si>
  <si>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</si>
  <si>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</si>
  <si>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</si>
  <si>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</si>
  <si>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</si>
  <si>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</si>
  <si>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</si>
  <si>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</si>
  <si>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</si>
  <si>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</si>
  <si>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</si>
  <si>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</si>
  <si>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</si>
  <si>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</si>
  <si>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</si>
  <si>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</si>
  <si>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</si>
  <si>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</si>
  <si>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</si>
  <si>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</si>
  <si>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</si>
  <si>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</si>
  <si>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</si>
  <si>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</si>
  <si>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</si>
  <si>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</si>
  <si>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</si>
  <si>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</si>
  <si>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</si>
  <si>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</si>
  <si>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</si>
  <si>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</si>
  <si>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</si>
  <si>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</si>
  <si>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</si>
  <si>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</si>
  <si>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</si>
  <si>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</si>
  <si>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</si>
  <si>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</si>
  <si>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</si>
  <si>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</si>
  <si>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</si>
  <si>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</si>
  <si>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</si>
  <si>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</si>
  <si>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</si>
  <si>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</si>
  <si>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</si>
  <si>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</si>
  <si>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</si>
  <si>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</si>
  <si>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</si>
  <si>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</si>
  <si>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</si>
  <si>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</si>
  <si>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</si>
  <si>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</si>
  <si>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</si>
  <si>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</si>
  <si>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</si>
  <si>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</si>
  <si>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</si>
  <si>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</si>
  <si>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</si>
  <si>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</si>
  <si>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</si>
  <si>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</si>
  <si>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</si>
  <si>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</si>
  <si>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</si>
  <si>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</si>
  <si>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</si>
  <si>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</si>
  <si>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</si>
  <si>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</si>
  <si>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</si>
  <si>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</si>
  <si>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</si>
  <si>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</si>
  <si>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</si>
  <si>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</si>
  <si>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</si>
  <si>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</si>
  <si>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</si>
  <si>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</si>
  <si>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</si>
  <si>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</si>
  <si>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</si>
  <si>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</si>
  <si>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</si>
  <si>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</si>
  <si>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</si>
  <si>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</si>
  <si>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</si>
  <si>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</si>
  <si>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</si>
  <si>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</si>
  <si>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</si>
  <si>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</si>
  <si>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</si>
  <si>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</si>
  <si>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</si>
  <si>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</si>
  <si>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</si>
  <si>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</si>
  <si>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</si>
  <si>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</si>
  <si>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</si>
  <si>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</si>
  <si>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</si>
  <si>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</si>
  <si>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</si>
  <si>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</si>
  <si>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</si>
  <si>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</si>
  <si>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</si>
  <si>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</si>
  <si>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</si>
  <si>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</si>
  <si>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</si>
  <si>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</si>
  <si>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</si>
  <si>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</si>
  <si>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</si>
  <si>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</si>
  <si>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</si>
  <si>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</si>
  <si>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</si>
  <si>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</si>
  <si>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</si>
  <si>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</si>
  <si>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</si>
  <si>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</si>
  <si>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</si>
  <si>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</si>
  <si>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</si>
  <si>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</si>
  <si>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</si>
  <si>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</si>
  <si>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</si>
  <si>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</si>
  <si>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</si>
  <si>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</si>
  <si>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</si>
  <si>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</si>
  <si>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</si>
  <si>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</si>
  <si>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</si>
  <si>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</si>
  <si>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</si>
  <si>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</si>
  <si>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</si>
  <si>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</si>
  <si>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</si>
  <si>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</si>
  <si>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</si>
  <si>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</si>
  <si>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</si>
  <si>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</si>
  <si>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</si>
  <si>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</si>
  <si>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</si>
  <si>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</si>
  <si>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</si>
  <si>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</si>
  <si>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</si>
  <si>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</si>
  <si>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</si>
  <si>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</si>
  <si>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</si>
  <si>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</si>
  <si>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</si>
  <si>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</si>
  <si>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</si>
  <si>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</si>
  <si>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</si>
  <si>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</si>
  <si>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</si>
  <si>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</si>
  <si>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</si>
  <si>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</si>
  <si>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</si>
  <si>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</si>
  <si>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</si>
  <si>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</si>
  <si>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</si>
  <si>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</si>
  <si>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</si>
  <si>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</si>
  <si>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</si>
  <si>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</si>
  <si>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</si>
  <si>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</si>
  <si>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</si>
  <si>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</si>
  <si>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</si>
  <si>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</si>
  <si>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</si>
  <si>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</si>
  <si>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</si>
  <si>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</si>
  <si>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</si>
  <si>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</si>
  <si>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</si>
  <si>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</si>
  <si>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</si>
  <si>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</si>
  <si>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</si>
  <si>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</si>
  <si>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</si>
  <si>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</si>
  <si>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</si>
  <si>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</si>
  <si>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</si>
  <si>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</si>
  <si>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</si>
  <si>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</si>
  <si>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</si>
  <si>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</si>
  <si>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</si>
  <si>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</si>
  <si>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</si>
  <si>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</si>
  <si>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</si>
  <si>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</si>
  <si>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</si>
  <si>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</si>
  <si>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</si>
  <si>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</si>
  <si>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</si>
  <si>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</si>
  <si>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</si>
  <si>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</si>
  <si>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</si>
  <si>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</si>
  <si>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</si>
  <si>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</si>
  <si>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</si>
  <si>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</si>
  <si>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</si>
  <si>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</si>
  <si>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</si>
  <si>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</si>
  <si>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</si>
  <si>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</si>
  <si>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</si>
  <si>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</si>
  <si>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</si>
  <si>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</si>
  <si>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</si>
  <si>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</si>
  <si>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</si>
  <si>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</si>
  <si>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</si>
  <si>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</si>
  <si>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</si>
  <si>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</si>
  <si>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</si>
  <si>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</si>
  <si>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</si>
  <si>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</si>
  <si>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</si>
  <si>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</si>
  <si>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</si>
  <si>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</si>
  <si>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</si>
  <si>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</si>
  <si>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</si>
  <si>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</si>
  <si>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</si>
  <si>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</si>
  <si>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</si>
  <si>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</si>
  <si>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</si>
  <si>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</si>
  <si>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</si>
  <si>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</si>
  <si>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</si>
  <si>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</si>
  <si>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</si>
  <si>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</si>
  <si>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</si>
  <si>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</si>
  <si>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</si>
  <si>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</si>
  <si>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</si>
  <si>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</si>
  <si>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</si>
  <si>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</si>
  <si>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</si>
  <si>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</si>
  <si>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</si>
  <si>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</si>
  <si>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</si>
  <si>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</si>
  <si>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</si>
  <si>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</si>
  <si>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</si>
  <si>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</si>
  <si>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</si>
  <si>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</si>
  <si>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</si>
  <si>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</si>
  <si>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</si>
  <si>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</si>
  <si>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</si>
  <si>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</si>
  <si>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</si>
  <si>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</si>
  <si>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</si>
  <si>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</si>
  <si>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</si>
  <si>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</si>
  <si>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</si>
  <si>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</si>
  <si>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</si>
  <si>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</si>
  <si>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</si>
  <si>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</si>
  <si>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</si>
  <si>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</si>
  <si>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</si>
  <si>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</si>
  <si>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</si>
  <si>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</si>
  <si>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</si>
  <si>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</si>
  <si>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</si>
  <si>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</si>
  <si>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</si>
  <si>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</si>
  <si>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</si>
  <si>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</si>
  <si>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</si>
  <si>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</si>
  <si>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</si>
  <si>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</si>
  <si>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</si>
  <si>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</si>
  <si>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</si>
  <si>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</si>
  <si>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</si>
  <si>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</si>
  <si>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</si>
  <si>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</si>
  <si>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</si>
  <si>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</si>
  <si>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</si>
  <si>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</si>
  <si>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</si>
  <si>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</si>
  <si>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</si>
  <si>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</si>
  <si>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</si>
  <si>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</si>
  <si>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</si>
  <si>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</si>
  <si>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</si>
  <si>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</si>
  <si>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</si>
  <si>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</si>
  <si>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</si>
  <si>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</si>
  <si>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</si>
  <si>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</si>
  <si>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</si>
  <si>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</si>
  <si>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</si>
  <si>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</si>
  <si>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</si>
  <si>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</si>
  <si>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</si>
  <si>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</si>
  <si>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</si>
  <si>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</si>
  <si>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</si>
  <si>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</si>
  <si>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</si>
  <si>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</si>
  <si>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</si>
  <si>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</si>
  <si>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</si>
  <si>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</si>
  <si>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</si>
  <si>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</si>
  <si>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</si>
  <si>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</si>
  <si>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</si>
  <si>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</si>
  <si>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</si>
  <si>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</si>
  <si>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</si>
  <si>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</si>
  <si>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</si>
  <si>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</si>
  <si>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</si>
  <si>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</si>
  <si>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</si>
  <si>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</si>
  <si>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</si>
  <si>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</si>
  <si>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</si>
  <si>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</si>
  <si>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</si>
  <si>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</si>
  <si>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</si>
  <si>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</si>
  <si>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</si>
  <si>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</si>
  <si>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</si>
  <si>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</si>
  <si>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</si>
  <si>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</si>
  <si>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</si>
  <si>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</si>
  <si>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</si>
  <si>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</si>
  <si>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</si>
  <si>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</si>
  <si>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</si>
  <si>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</si>
  <si>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</si>
  <si>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</si>
  <si>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</si>
  <si>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</si>
  <si>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</si>
  <si>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</si>
  <si>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</si>
  <si>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</si>
  <si>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</si>
  <si>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</si>
  <si>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</si>
  <si>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</si>
  <si>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</si>
  <si>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</si>
  <si>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</si>
  <si>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</si>
  <si>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</si>
  <si>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</si>
  <si>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</si>
  <si>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</si>
  <si>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</si>
  <si>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</si>
  <si>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</si>
  <si>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</si>
  <si>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</si>
  <si>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</si>
  <si>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</si>
  <si>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</si>
  <si>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</si>
  <si>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</si>
  <si>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</si>
  <si>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</si>
  <si>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</si>
  <si>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</si>
  <si>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</si>
  <si>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</si>
  <si>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</si>
  <si>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</si>
  <si>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</si>
  <si>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</si>
  <si>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</si>
  <si>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</si>
  <si>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</si>
  <si>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</si>
  <si>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</si>
  <si>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</si>
  <si>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</si>
  <si>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</si>
  <si>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</si>
  <si>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</si>
  <si>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</si>
  <si>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</si>
  <si>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</si>
  <si>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</si>
  <si>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</si>
  <si>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</si>
  <si>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</si>
  <si>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</si>
  <si>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</si>
  <si>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</si>
  <si>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</si>
  <si>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</si>
  <si>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</si>
  <si>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</si>
  <si>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</si>
  <si>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</si>
  <si>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</si>
  <si>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</si>
  <si>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</si>
  <si>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</si>
  <si>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</si>
  <si>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</si>
  <si>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</si>
  <si>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</si>
  <si>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</si>
  <si>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</si>
  <si>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</si>
  <si>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</si>
  <si>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</si>
  <si>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</si>
  <si>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</si>
  <si>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</si>
  <si>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</si>
  <si>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</si>
  <si>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</si>
  <si>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</si>
  <si>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</si>
  <si>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</si>
  <si>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</si>
  <si>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</si>
  <si>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</si>
  <si>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</si>
  <si>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</si>
  <si>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</si>
  <si>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</si>
  <si>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</si>
  <si>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</si>
  <si>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</si>
  <si>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</si>
  <si>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</si>
  <si>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</si>
  <si>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</si>
  <si>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</si>
  <si>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</si>
  <si>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</si>
  <si>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</si>
  <si>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</si>
  <si>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</si>
  <si>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</si>
  <si>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</si>
  <si>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</si>
  <si>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</si>
  <si>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</si>
  <si>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</si>
  <si>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</si>
  <si>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</si>
  <si>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</si>
  <si>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</si>
  <si>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</si>
  <si>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</si>
  <si>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</si>
  <si>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</si>
  <si>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</si>
  <si>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</si>
  <si>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</si>
  <si>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</si>
  <si>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</si>
  <si>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</si>
  <si>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</si>
  <si>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</si>
  <si>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</si>
  <si>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</si>
  <si>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</si>
  <si>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</si>
  <si>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</si>
  <si>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</si>
  <si>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</si>
  <si>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</si>
  <si>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</si>
  <si>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</si>
  <si>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</si>
  <si>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</si>
  <si>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</si>
  <si>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</si>
  <si>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</si>
  <si>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</si>
  <si>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</si>
  <si>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</si>
  <si>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</si>
  <si>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</si>
  <si>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</si>
  <si>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</si>
  <si>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</si>
  <si>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</si>
  <si>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</si>
  <si>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</si>
  <si>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</si>
  <si>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</si>
  <si>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</si>
  <si>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</si>
  <si>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</si>
  <si>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</si>
  <si>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</si>
  <si>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</si>
  <si>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</si>
  <si>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</si>
  <si>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</si>
  <si>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</si>
  <si>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</si>
  <si>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</si>
  <si>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</si>
  <si>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</si>
  <si>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</si>
  <si>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</si>
  <si>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</si>
  <si>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</si>
  <si>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</si>
  <si>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</si>
  <si>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</si>
  <si>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</si>
  <si>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</si>
  <si>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</si>
  <si>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</si>
  <si>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</si>
  <si>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</si>
  <si>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</si>
  <si>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</si>
  <si>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</si>
  <si>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</si>
  <si>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</si>
  <si>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</si>
  <si>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</si>
  <si>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</si>
  <si>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</si>
  <si>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</si>
  <si>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</si>
  <si>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</si>
  <si>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</si>
  <si>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</si>
  <si>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</si>
  <si>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</si>
  <si>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</si>
  <si>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</si>
  <si>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</si>
  <si>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</si>
  <si>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</si>
  <si>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</si>
  <si>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</si>
  <si>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</si>
  <si>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</si>
  <si>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</si>
  <si>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</si>
  <si>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</si>
  <si>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</si>
  <si>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</si>
  <si>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</si>
  <si>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</si>
  <si>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</si>
  <si>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</si>
  <si>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</si>
  <si>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</si>
  <si>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</si>
  <si>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</si>
  <si>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</si>
  <si>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</si>
  <si>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</si>
  <si>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</si>
  <si>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</si>
  <si>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</si>
  <si>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</si>
  <si>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</si>
  <si>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</si>
  <si>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</si>
  <si>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</si>
  <si>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</si>
  <si>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</si>
  <si>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</si>
  <si>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</si>
  <si>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</si>
  <si>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</si>
  <si>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</si>
  <si>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</si>
  <si>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</si>
  <si>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</si>
  <si>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</si>
  <si>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</si>
  <si>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</si>
  <si>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</si>
  <si>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</si>
  <si>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</si>
  <si>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</si>
  <si>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</si>
  <si>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</si>
  <si>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</si>
  <si>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</si>
  <si>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</si>
  <si>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</si>
  <si>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</si>
  <si>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</si>
  <si>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</si>
  <si>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</si>
  <si>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</si>
  <si>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</si>
  <si>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</si>
  <si>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</si>
  <si>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</si>
  <si>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</si>
  <si>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</si>
  <si>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</si>
  <si>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</si>
  <si>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</si>
  <si>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</si>
  <si>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</si>
  <si>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</si>
  <si>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</si>
  <si>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</si>
  <si>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</si>
  <si>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</si>
  <si>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</si>
  <si>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</si>
  <si>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</si>
  <si>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</si>
  <si>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</si>
  <si>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</si>
  <si>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</si>
  <si>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</si>
  <si>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</si>
  <si>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</si>
  <si>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</si>
  <si>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</si>
  <si>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</si>
  <si>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</si>
  <si>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</si>
  <si>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</si>
  <si>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</si>
  <si>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</si>
  <si>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</si>
  <si>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</si>
  <si>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</si>
  <si>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</si>
  <si>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</si>
  <si>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</si>
  <si>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</si>
  <si>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</si>
  <si>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</si>
  <si>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</si>
  <si>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</si>
  <si>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</si>
  <si>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</si>
  <si>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</si>
  <si>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</si>
  <si>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</si>
  <si>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</si>
  <si>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</si>
  <si>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</si>
  <si>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</si>
  <si>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</si>
  <si>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</si>
  <si>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</si>
  <si>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</si>
  <si>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</si>
  <si>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</si>
  <si>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</si>
  <si>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</si>
  <si>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</si>
  <si>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</si>
  <si>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</si>
  <si>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</si>
  <si>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</si>
  <si>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</si>
  <si>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</si>
  <si>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</si>
  <si>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</si>
  <si>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</si>
  <si>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</si>
  <si>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</si>
  <si>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</si>
  <si>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</si>
  <si>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</si>
  <si>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</si>
  <si>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</si>
  <si>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</si>
  <si>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</si>
  <si>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</si>
  <si>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</si>
  <si>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</si>
  <si>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</si>
  <si>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</si>
  <si>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</si>
  <si>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</si>
  <si>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</si>
  <si>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</si>
  <si>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</si>
  <si>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</si>
  <si>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</si>
  <si>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</si>
  <si>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</si>
  <si>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</si>
  <si>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</si>
  <si>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</si>
  <si>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</si>
  <si>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</si>
  <si>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</si>
  <si>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</si>
  <si>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</si>
  <si>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</si>
  <si>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</si>
  <si>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</si>
  <si>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</si>
  <si>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</si>
  <si>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</si>
  <si>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</si>
  <si>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</si>
  <si>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</si>
  <si>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</si>
  <si>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</si>
  <si>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</si>
  <si>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</si>
  <si>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</si>
  <si>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</si>
  <si>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</si>
  <si>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</si>
  <si>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</si>
  <si>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</si>
  <si>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</si>
  <si>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</si>
  <si>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</si>
  <si>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</si>
  <si>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</si>
  <si>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</si>
  <si>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</si>
  <si>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</si>
  <si>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</si>
  <si>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</si>
  <si>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</si>
  <si>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</si>
  <si>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</si>
  <si>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</si>
  <si>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</si>
  <si>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</si>
  <si>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</si>
  <si>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</si>
  <si>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</si>
  <si>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</si>
  <si>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</si>
  <si>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</si>
  <si>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</si>
  <si>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</si>
  <si>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</si>
  <si>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</si>
  <si>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</si>
  <si>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</si>
  <si>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</si>
  <si>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</si>
  <si>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</si>
  <si>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</si>
  <si>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</si>
  <si>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</si>
  <si>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</si>
  <si>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</si>
  <si>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</si>
  <si>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</si>
  <si>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</si>
  <si>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</si>
  <si>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</si>
  <si>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</si>
  <si>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</si>
  <si>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</si>
  <si>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</si>
  <si>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</si>
  <si>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</si>
  <si>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</si>
  <si>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</si>
  <si>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</si>
  <si>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</si>
  <si>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</si>
  <si>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</si>
  <si>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</si>
  <si>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</si>
  <si>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</si>
  <si>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</si>
  <si>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</si>
  <si>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</si>
  <si>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</si>
  <si>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</si>
  <si>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</si>
  <si>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</si>
  <si>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</si>
  <si>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</si>
  <si>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</si>
  <si>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</si>
  <si>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</si>
  <si>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</si>
  <si>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</si>
  <si>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</si>
  <si>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</si>
  <si>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</si>
  <si>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</si>
  <si>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</si>
  <si>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</si>
  <si>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</si>
  <si>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</si>
  <si>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</si>
  <si>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</si>
  <si>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</si>
  <si>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</si>
  <si>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</si>
  <si>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</si>
  <si>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</si>
  <si>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</si>
  <si>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</si>
  <si>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</si>
  <si>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</si>
  <si>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</si>
  <si>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</si>
  <si>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</si>
  <si>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</si>
  <si>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</si>
  <si>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</si>
  <si>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</si>
  <si>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</si>
  <si>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</si>
  <si>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</si>
  <si>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</si>
  <si>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</si>
  <si>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</si>
  <si>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</si>
  <si>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</si>
  <si>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</si>
  <si>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</si>
  <si>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</si>
  <si>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</si>
  <si>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</si>
  <si>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</si>
  <si>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</si>
  <si>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</si>
  <si>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</si>
  <si>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</si>
  <si>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</si>
  <si>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</si>
  <si>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</si>
  <si>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</si>
  <si>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</si>
  <si>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</si>
  <si>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</si>
  <si>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</si>
  <si>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</si>
  <si>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</si>
  <si>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</si>
  <si>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</si>
  <si>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</si>
  <si>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</si>
  <si>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</si>
  <si>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</si>
  <si>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</si>
  <si>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</si>
  <si>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</si>
  <si>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</si>
  <si>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</si>
  <si>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</si>
  <si>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</si>
  <si>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</si>
  <si>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</si>
  <si>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</si>
  <si>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</si>
  <si>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</si>
  <si>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</si>
  <si>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</si>
  <si>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</si>
  <si>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</si>
  <si>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</si>
  <si>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</si>
  <si>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</si>
  <si>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</si>
  <si>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</si>
  <si>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</si>
  <si>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</si>
  <si>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</si>
  <si>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</si>
  <si>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</si>
  <si>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</si>
  <si>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</si>
  <si>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</si>
  <si>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</si>
  <si>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</si>
  <si>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</si>
  <si>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</si>
  <si>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</si>
  <si>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</si>
  <si>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</si>
  <si>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</si>
  <si>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</si>
  <si>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</si>
  <si>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</si>
  <si>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</si>
  <si>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</si>
  <si>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</si>
  <si>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</si>
  <si>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</si>
  <si>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</si>
  <si>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</si>
  <si>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</si>
  <si>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</si>
  <si>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</si>
  <si>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</si>
  <si>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</si>
  <si>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</si>
  <si>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</si>
  <si>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</si>
  <si>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</si>
  <si>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</si>
  <si>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</si>
  <si>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</si>
  <si>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</si>
  <si>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</si>
  <si>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</si>
  <si>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</si>
  <si>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</si>
  <si>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</si>
  <si>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</si>
  <si>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</si>
  <si>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</si>
  <si>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</si>
  <si>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</si>
  <si>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</si>
  <si>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</si>
  <si>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</si>
  <si>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</si>
  <si>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</si>
  <si>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</si>
  <si>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</si>
  <si>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</si>
  <si>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</si>
  <si>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</si>
  <si>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</si>
  <si>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</si>
  <si>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</si>
  <si>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</si>
  <si>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</si>
  <si>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</si>
  <si>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</si>
  <si>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</si>
  <si>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</si>
  <si>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</si>
  <si>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</si>
  <si>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</si>
  <si>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</si>
  <si>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</si>
  <si>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</si>
  <si>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</si>
  <si>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</si>
  <si>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</si>
  <si>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</si>
  <si>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</si>
  <si>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</si>
  <si>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</si>
  <si>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</si>
  <si>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</si>
  <si>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</si>
  <si>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</si>
  <si>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</si>
  <si>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</si>
  <si>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</si>
  <si>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</si>
  <si>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</si>
  <si>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</si>
  <si>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</si>
  <si>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</si>
  <si>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</si>
  <si>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</si>
  <si>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</si>
  <si>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</si>
  <si>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</si>
  <si>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</si>
  <si>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</si>
  <si>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</si>
  <si>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</si>
  <si>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</si>
  <si>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</si>
  <si>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</si>
  <si>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</si>
  <si>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</si>
  <si>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</si>
  <si>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</si>
  <si>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</si>
  <si>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</si>
  <si>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</si>
  <si>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</si>
  <si>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</si>
  <si>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</si>
  <si>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</si>
  <si>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</si>
  <si>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</si>
  <si>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</si>
  <si>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</si>
  <si>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</si>
  <si>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</si>
  <si>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</si>
  <si>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</si>
  <si>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</si>
  <si>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</si>
  <si>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</si>
  <si>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</si>
  <si>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</si>
  <si>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</si>
  <si>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</si>
  <si>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</si>
  <si>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</si>
  <si>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</si>
  <si>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</si>
  <si>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</si>
  <si>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</si>
  <si>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</si>
  <si>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</si>
  <si>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</si>
  <si>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</si>
  <si>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</si>
  <si>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</si>
  <si>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</si>
  <si>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</si>
  <si>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</si>
  <si>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</si>
  <si>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</si>
  <si>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</si>
  <si>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</si>
  <si>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</si>
  <si>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</si>
  <si>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</si>
  <si>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</si>
  <si>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</si>
  <si>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</si>
  <si>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</si>
  <si>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</si>
  <si>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</si>
  <si>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</si>
  <si>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</si>
  <si>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</si>
  <si>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</si>
  <si>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</si>
  <si>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</si>
  <si>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</si>
  <si>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</si>
  <si>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</si>
  <si>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</si>
  <si>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</si>
  <si>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</si>
  <si>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</si>
  <si>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</si>
  <si>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</si>
  <si>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</si>
  <si>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</si>
  <si>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</si>
  <si>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</si>
  <si>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</si>
  <si>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</si>
  <si>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</si>
  <si>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</si>
  <si>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</si>
  <si>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</si>
  <si>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</si>
  <si>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</si>
  <si>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</si>
  <si>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</si>
  <si>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</si>
  <si>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</si>
  <si>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</si>
  <si>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</si>
  <si>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</si>
  <si>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</si>
  <si>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</si>
  <si>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</si>
  <si>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</si>
  <si>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</si>
  <si>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</si>
  <si>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</si>
  <si>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</si>
  <si>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</si>
  <si>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</si>
  <si>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</si>
  <si>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</si>
  <si>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</si>
  <si>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</si>
  <si>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</si>
  <si>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</si>
  <si>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</si>
  <si>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</si>
  <si>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</si>
  <si>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</si>
  <si>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</si>
  <si>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</si>
  <si>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</si>
  <si>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</si>
  <si>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</si>
  <si>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</si>
  <si>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</si>
  <si>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</si>
  <si>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</si>
  <si>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</si>
  <si>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</si>
  <si>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</si>
  <si>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</si>
  <si>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</si>
  <si>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</si>
  <si>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</si>
  <si>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</si>
  <si>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</si>
  <si>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</si>
  <si>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</si>
  <si>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</si>
  <si>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</si>
  <si>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</si>
  <si>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</si>
  <si>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</si>
  <si>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</si>
  <si>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</si>
  <si>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</si>
  <si>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</si>
  <si>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</si>
  <si>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</si>
  <si>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</si>
  <si>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</si>
  <si>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</si>
  <si>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</si>
  <si>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</si>
  <si>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</si>
  <si>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</si>
  <si>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</si>
  <si>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</si>
  <si>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</si>
  <si>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</si>
  <si>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</si>
  <si>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</si>
  <si>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</si>
  <si>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</si>
  <si>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</si>
  <si>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</si>
  <si>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</si>
  <si>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</si>
  <si>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</si>
  <si>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</si>
  <si>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</si>
  <si>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</si>
  <si>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</si>
  <si>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</si>
  <si>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</si>
  <si>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</si>
  <si>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</si>
  <si>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</si>
  <si>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</si>
  <si>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</si>
  <si>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</si>
  <si>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</si>
  <si>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</si>
  <si>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</si>
  <si>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</si>
  <si>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</si>
  <si>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</si>
  <si>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</si>
  <si>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</si>
  <si>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</si>
  <si>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</si>
  <si>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</si>
  <si>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</si>
  <si>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</si>
  <si>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</si>
  <si>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</si>
  <si>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</si>
  <si>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</si>
  <si>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</si>
  <si>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</si>
  <si>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</si>
  <si>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</si>
  <si>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</si>
  <si>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</si>
  <si>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</si>
  <si>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</si>
  <si>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</si>
  <si>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</si>
  <si>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</si>
  <si>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</si>
  <si>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</si>
  <si>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</si>
  <si>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</si>
  <si>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</si>
  <si>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</si>
  <si>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</si>
  <si>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</si>
  <si>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</si>
  <si>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</si>
  <si>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</si>
  <si>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</si>
  <si>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</si>
  <si>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</si>
  <si>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</si>
  <si>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</si>
  <si>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</si>
  <si>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</si>
  <si>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</si>
  <si>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</si>
  <si>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</si>
  <si>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</si>
  <si>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</si>
  <si>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</si>
  <si>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</si>
  <si>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</si>
  <si>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</si>
  <si>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</si>
  <si>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</si>
  <si>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</si>
  <si>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</si>
  <si>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</si>
  <si>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</si>
  <si>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</si>
  <si>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</si>
  <si>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</si>
  <si>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</si>
  <si>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</si>
  <si>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</si>
  <si>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</si>
  <si>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</si>
  <si>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</si>
  <si>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</si>
  <si>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</si>
  <si>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</si>
  <si>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</si>
  <si>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</si>
  <si>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</si>
  <si>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</si>
  <si>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</si>
  <si>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</si>
  <si>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</si>
  <si>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</si>
  <si>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</si>
  <si>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</si>
  <si>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</si>
  <si>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</si>
  <si>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</si>
  <si>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</si>
  <si>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</si>
  <si>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</si>
  <si>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</si>
  <si>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</si>
  <si>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</si>
  <si>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</si>
  <si>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</si>
  <si>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</si>
  <si>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</si>
  <si>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</si>
  <si>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</si>
  <si>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</si>
  <si>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</si>
  <si>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</si>
  <si>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</si>
  <si>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</si>
  <si>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</si>
  <si>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</si>
  <si>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</si>
  <si>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</si>
  <si>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</si>
  <si>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</si>
  <si>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</si>
  <si>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</si>
  <si>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</si>
  <si>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</si>
  <si>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</si>
  <si>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</si>
  <si>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</si>
  <si>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</si>
  <si>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</si>
  <si>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</si>
  <si>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</si>
  <si>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</si>
  <si>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</si>
  <si>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</si>
  <si>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</si>
  <si>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</si>
  <si>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</si>
  <si>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</si>
  <si>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</si>
  <si>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</si>
  <si>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</si>
  <si>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</si>
  <si>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</si>
  <si>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</si>
  <si>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</si>
  <si>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</si>
  <si>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</si>
  <si>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</si>
  <si>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</si>
  <si>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</si>
  <si>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</si>
  <si>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</si>
  <si>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</si>
  <si>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</si>
  <si>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</si>
  <si>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</si>
  <si>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</si>
  <si>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</si>
  <si>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</si>
  <si>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</si>
  <si>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</si>
  <si>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</si>
  <si>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</si>
  <si>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</si>
  <si>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</si>
  <si>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</si>
  <si>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</si>
  <si>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</si>
  <si>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</si>
  <si>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</si>
  <si>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</si>
  <si>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</si>
  <si>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</si>
  <si>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</si>
  <si>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</si>
  <si>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</si>
  <si>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</si>
  <si>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</si>
  <si>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</si>
  <si>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</si>
  <si>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</si>
  <si>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</si>
  <si>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</si>
  <si>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</si>
  <si>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</si>
  <si>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</si>
  <si>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</si>
  <si>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</si>
  <si>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</si>
  <si>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</si>
  <si>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</si>
  <si>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</si>
  <si>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</si>
  <si>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</si>
  <si>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</si>
  <si>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</si>
  <si>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</si>
  <si>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</si>
  <si>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</si>
  <si>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</si>
  <si>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</si>
  <si>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</si>
  <si>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</si>
  <si>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</si>
  <si>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</si>
  <si>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</si>
  <si>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</si>
  <si>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</si>
  <si>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</si>
  <si>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</si>
  <si>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</si>
  <si>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</si>
  <si>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</si>
  <si>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</si>
  <si>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</si>
  <si>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</si>
  <si>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</si>
  <si>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</si>
  <si>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</si>
  <si>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</si>
  <si>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</si>
  <si>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</si>
  <si>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</si>
  <si>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</si>
  <si>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</si>
  <si>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</si>
  <si>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</si>
  <si>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</si>
  <si>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</si>
  <si>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</si>
  <si>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</si>
  <si>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</si>
  <si>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</si>
  <si>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</si>
  <si>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</si>
  <si>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</si>
  <si>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</si>
  <si>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</si>
  <si>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</si>
  <si>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</si>
  <si>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</si>
  <si>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</si>
  <si>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</si>
  <si>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</si>
  <si>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</si>
  <si>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</si>
  <si>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</si>
  <si>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</si>
  <si>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</si>
  <si>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</si>
  <si>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</si>
  <si>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</si>
  <si>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</si>
  <si>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</si>
  <si>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</si>
  <si>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</si>
  <si>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</si>
  <si>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</si>
  <si>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</si>
  <si>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</si>
  <si>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</si>
  <si>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</si>
  <si>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</si>
  <si>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</si>
  <si>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</si>
  <si>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</si>
  <si>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</si>
  <si>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</si>
  <si>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</si>
  <si>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</si>
  <si>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</si>
  <si>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</si>
  <si>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</si>
  <si>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</si>
  <si>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</si>
  <si>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</si>
  <si>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</si>
  <si>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</si>
  <si>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</si>
  <si>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</si>
  <si>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</si>
  <si>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</si>
  <si>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</si>
  <si>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</si>
  <si>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</si>
  <si>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</si>
  <si>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</si>
  <si>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</si>
  <si>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</si>
  <si>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</si>
  <si>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</si>
  <si>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</si>
  <si>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</si>
  <si>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</si>
  <si>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</si>
  <si>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</si>
  <si>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</si>
  <si>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</si>
  <si>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</si>
  <si>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</si>
  <si>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</si>
  <si>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</si>
  <si>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</si>
  <si>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</si>
  <si>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</si>
  <si>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</si>
  <si>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</si>
  <si>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</si>
  <si>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</si>
  <si>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</si>
  <si>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</si>
  <si>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</si>
  <si>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</si>
  <si>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</si>
  <si>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</si>
  <si>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</si>
  <si>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</si>
  <si>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</si>
  <si>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</si>
  <si>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</si>
  <si>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</si>
  <si>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</si>
  <si>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</si>
  <si>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</si>
  <si>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</si>
  <si>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</si>
  <si>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</si>
  <si>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</si>
  <si>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</si>
  <si>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</si>
  <si>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</si>
  <si>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</si>
  <si>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</si>
  <si>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</si>
  <si>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</si>
  <si>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</si>
  <si>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</si>
  <si>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</si>
  <si>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</si>
  <si>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</si>
  <si>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</si>
  <si>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</si>
  <si>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</si>
  <si>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</si>
  <si>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</si>
  <si>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</si>
  <si>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</si>
  <si>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</si>
  <si>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</si>
  <si>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</si>
  <si>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</si>
  <si>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</si>
  <si>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</si>
  <si>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</si>
  <si>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</si>
  <si>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</si>
  <si>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</si>
  <si>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</si>
  <si>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</si>
  <si>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</si>
  <si>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</si>
  <si>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</si>
  <si>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</si>
  <si>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</si>
  <si>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</si>
  <si>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</si>
  <si>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</si>
  <si>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</si>
  <si>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</si>
  <si>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</si>
  <si>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</si>
  <si>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</si>
  <si>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</si>
  <si>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</si>
  <si>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</si>
  <si>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</si>
  <si>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</si>
  <si>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</si>
  <si>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</si>
  <si>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</si>
  <si>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</si>
  <si>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</si>
  <si>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</si>
  <si>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</si>
  <si>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</si>
  <si>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</si>
  <si>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</si>
  <si>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</si>
  <si>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</si>
  <si>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</si>
  <si>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</si>
  <si>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</si>
  <si>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</si>
  <si>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</si>
  <si>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</si>
  <si>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</si>
  <si>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</si>
  <si>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</si>
  <si>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</si>
  <si>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</si>
  <si>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</si>
  <si>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</si>
  <si>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</si>
  <si>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</si>
  <si>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</si>
  <si>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</si>
  <si>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</si>
  <si>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</si>
  <si>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</si>
  <si>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</si>
  <si>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</si>
  <si>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</si>
  <si>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</si>
  <si>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</si>
  <si>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</si>
  <si>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</si>
  <si>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</si>
  <si>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</si>
  <si>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</si>
  <si>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</si>
  <si>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</si>
  <si>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</si>
  <si>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</si>
  <si>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</si>
  <si>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</si>
  <si>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</si>
  <si>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</si>
  <si>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</si>
  <si>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</si>
  <si>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</si>
  <si>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</si>
  <si>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</si>
  <si>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</si>
  <si>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</si>
  <si>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</si>
  <si>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</si>
  <si>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</si>
  <si>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</si>
  <si>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</si>
  <si>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</si>
  <si>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</si>
  <si>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</si>
  <si>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</si>
  <si>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</si>
  <si>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</si>
  <si>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</si>
  <si>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</si>
  <si>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</si>
  <si>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</si>
  <si>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</si>
  <si>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</si>
  <si>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</si>
  <si>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</si>
  <si>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</si>
  <si>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</si>
  <si>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</si>
  <si>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</si>
  <si>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</si>
  <si>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</si>
  <si>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</si>
  <si>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</si>
  <si>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</si>
  <si>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</si>
  <si>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</si>
  <si>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</si>
  <si>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</si>
  <si>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</si>
  <si>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</si>
  <si>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</si>
  <si>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</si>
  <si>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</si>
  <si>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</si>
  <si>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</si>
  <si>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</si>
  <si>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</si>
  <si>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</si>
  <si>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</si>
  <si>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</si>
  <si>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</si>
  <si>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</si>
  <si>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</si>
  <si>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</si>
  <si>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</si>
  <si>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</si>
  <si>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</si>
  <si>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</si>
  <si>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</si>
  <si>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</si>
  <si>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</si>
  <si>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</si>
  <si>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</si>
  <si>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</si>
  <si>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</si>
  <si>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</si>
  <si>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</si>
  <si>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</si>
  <si>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</si>
  <si>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</si>
  <si>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</si>
  <si>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</si>
  <si>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</si>
  <si>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</si>
  <si>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</si>
  <si>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</si>
  <si>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</si>
  <si>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</si>
  <si>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</si>
  <si>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</si>
  <si>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</si>
  <si>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</si>
  <si>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</si>
  <si>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</si>
  <si>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</si>
  <si>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</si>
  <si>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</si>
  <si>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</si>
  <si>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</si>
  <si>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</si>
  <si>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</si>
  <si>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</si>
  <si>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</si>
  <si>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</si>
  <si>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</si>
  <si>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</si>
  <si>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</si>
  <si>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</si>
  <si>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</si>
  <si>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</si>
  <si>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</si>
  <si>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</si>
  <si>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</si>
  <si>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</si>
  <si>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</si>
  <si>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</si>
  <si>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</si>
  <si>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</si>
  <si>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</si>
  <si>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</si>
  <si>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</si>
  <si>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</si>
  <si>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</si>
  <si>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</si>
  <si>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</si>
  <si>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</si>
  <si>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</si>
  <si>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</si>
  <si>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</si>
  <si>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</si>
  <si>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</si>
  <si>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</si>
  <si>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</si>
  <si>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</si>
  <si>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</si>
  <si>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</si>
  <si>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</si>
  <si>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</si>
  <si>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</si>
  <si>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</si>
  <si>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</si>
  <si>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</si>
  <si>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</si>
  <si>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</si>
  <si>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</si>
  <si>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</si>
  <si>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</si>
  <si>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</si>
  <si>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</si>
  <si>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</si>
  <si>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</si>
  <si>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</si>
  <si>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</si>
  <si>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</si>
  <si>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</si>
  <si>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</si>
  <si>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</si>
  <si>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</si>
  <si>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</si>
  <si>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</si>
  <si>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</si>
  <si>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</si>
  <si>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</si>
  <si>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</si>
  <si>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</si>
  <si>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</si>
  <si>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</si>
  <si>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</si>
  <si>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</si>
  <si>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</si>
  <si>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</si>
  <si>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</si>
  <si>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</si>
  <si>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</si>
  <si>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</si>
  <si>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</si>
  <si>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</si>
  <si>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</si>
  <si>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</si>
  <si>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</si>
  <si>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</si>
  <si>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</si>
  <si>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</si>
  <si>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</si>
  <si>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</si>
  <si>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</si>
  <si>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</si>
  <si>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</si>
  <si>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</si>
  <si>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</si>
  <si>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</si>
  <si>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</si>
  <si>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</si>
  <si>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</si>
  <si>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</si>
  <si>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</si>
  <si>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</si>
  <si>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</si>
  <si>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</si>
  <si>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</si>
  <si>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</si>
  <si>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</si>
  <si>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</si>
  <si>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</si>
  <si>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</si>
  <si>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</si>
  <si>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</si>
  <si>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</si>
  <si>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</si>
  <si>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</si>
  <si>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</si>
  <si>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</si>
  <si>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</si>
  <si>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</si>
  <si>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</si>
  <si>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</si>
  <si>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</si>
  <si>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</si>
  <si>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</si>
  <si>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</si>
  <si>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</si>
  <si>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</si>
  <si>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</si>
  <si>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</si>
  <si>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</si>
  <si>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</si>
  <si>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</si>
  <si>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</si>
  <si>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</si>
  <si>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</si>
  <si>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</si>
  <si>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</si>
  <si>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</si>
  <si>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</si>
  <si>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</si>
  <si>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</si>
  <si>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</si>
  <si>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</si>
  <si>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</si>
  <si>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</si>
  <si>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</si>
  <si>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</si>
  <si>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</si>
  <si>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</si>
  <si>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</si>
  <si>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</si>
  <si>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</si>
  <si>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</si>
  <si>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</si>
  <si>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</si>
  <si>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</si>
  <si>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</si>
  <si>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</si>
  <si>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</si>
  <si>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</si>
  <si>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</si>
  <si>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</si>
  <si>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</si>
  <si>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</si>
  <si>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</si>
  <si>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</si>
  <si>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</si>
  <si>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</si>
  <si>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</si>
  <si>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</si>
  <si>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</si>
  <si>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</si>
  <si>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</si>
  <si>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</si>
  <si>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</si>
  <si>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</si>
  <si>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</si>
  <si>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</si>
  <si>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</si>
  <si>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</si>
  <si>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</si>
  <si>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</si>
  <si>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</si>
  <si>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</si>
  <si>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</si>
  <si>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</si>
  <si>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</si>
  <si>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</si>
  <si>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</si>
  <si>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</si>
  <si>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</si>
  <si>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</si>
  <si>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</si>
  <si>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</si>
  <si>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</si>
  <si>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</si>
  <si>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</si>
  <si>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</si>
  <si>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</si>
  <si>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</si>
  <si>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</si>
  <si>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</si>
  <si>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</si>
  <si>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</si>
  <si>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</si>
  <si>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</si>
  <si>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</si>
  <si>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</si>
  <si>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</si>
  <si>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</si>
  <si>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</si>
  <si>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</si>
  <si>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</si>
  <si>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</si>
  <si>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</si>
  <si>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</si>
  <si>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</si>
  <si>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</si>
  <si>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</si>
  <si>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</si>
  <si>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</si>
  <si>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</si>
  <si>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</si>
  <si>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</si>
  <si>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</si>
  <si>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</si>
  <si>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</si>
  <si>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</si>
  <si>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</si>
  <si>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</si>
  <si>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</si>
  <si>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</si>
  <si>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</si>
  <si>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</si>
  <si>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</si>
  <si>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</si>
  <si>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</si>
  <si>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</si>
  <si>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</si>
  <si>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</si>
  <si>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</si>
  <si>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</si>
  <si>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</si>
  <si>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</si>
  <si>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</si>
  <si>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</si>
  <si>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</si>
  <si>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</si>
  <si>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</si>
  <si>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</si>
  <si>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</si>
  <si>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</si>
  <si>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</si>
  <si>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</si>
  <si>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</si>
  <si>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</si>
  <si>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</si>
  <si>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</si>
  <si>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</si>
  <si>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</si>
  <si>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</si>
  <si>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</si>
  <si>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</si>
  <si>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</si>
  <si>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</si>
  <si>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</si>
  <si>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</si>
  <si>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</si>
  <si>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</si>
  <si>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</si>
  <si>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</si>
  <si>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</si>
  <si>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</si>
  <si>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</si>
  <si>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</si>
  <si>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</si>
  <si>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</si>
  <si>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</si>
  <si>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</si>
  <si>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</si>
  <si>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</si>
  <si>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</si>
  <si>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</si>
  <si>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</si>
  <si>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</si>
  <si>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</si>
  <si>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</si>
  <si>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</si>
  <si>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</si>
  <si>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</si>
  <si>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</si>
  <si>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</si>
  <si>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</si>
  <si>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</si>
  <si>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</si>
  <si>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</si>
  <si>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</si>
  <si>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</si>
  <si>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</si>
  <si>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</si>
  <si>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</si>
  <si>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</si>
  <si>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</si>
  <si>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</si>
  <si>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</si>
  <si>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</si>
  <si>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</si>
  <si>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</si>
  <si>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</si>
  <si>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</si>
  <si>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</si>
  <si>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</si>
  <si>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</si>
  <si>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</si>
  <si>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</si>
  <si>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</si>
  <si>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</si>
  <si>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</si>
  <si>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</si>
  <si>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</si>
  <si>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</si>
  <si>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</si>
  <si>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</si>
  <si>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</si>
  <si>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</si>
  <si>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</si>
  <si>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</si>
  <si>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</si>
  <si>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</si>
  <si>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</si>
  <si>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</si>
  <si>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</si>
  <si>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</si>
  <si>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</si>
  <si>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</si>
  <si>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</si>
  <si>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</si>
  <si>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</si>
  <si>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</si>
  <si>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</si>
  <si>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</si>
  <si>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</si>
  <si>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</si>
  <si>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</si>
  <si>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</si>
  <si>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</si>
  <si>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</si>
  <si>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</si>
  <si>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</si>
  <si>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</si>
  <si>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</si>
  <si>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</si>
  <si>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</si>
  <si>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</si>
  <si>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</si>
  <si>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</si>
  <si>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</si>
  <si>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</si>
  <si>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</si>
  <si>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</si>
  <si>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</si>
  <si>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</si>
  <si>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</si>
  <si>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</si>
  <si>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</si>
  <si>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</si>
  <si>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</si>
  <si>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</si>
  <si>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</si>
  <si>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</si>
  <si>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</si>
  <si>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</si>
  <si>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</si>
  <si>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</si>
  <si>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</si>
  <si>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</si>
  <si>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</si>
  <si>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</si>
  <si>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</si>
  <si>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</si>
  <si>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</si>
  <si>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</si>
  <si>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</si>
  <si>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</si>
  <si>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</si>
  <si>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</si>
  <si>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</si>
  <si>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</si>
  <si>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</si>
  <si>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</si>
  <si>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</si>
  <si>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</si>
  <si>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</si>
  <si>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</si>
  <si>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</si>
  <si>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</si>
  <si>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</si>
  <si>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</si>
  <si>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</si>
  <si>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</si>
  <si>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</si>
  <si>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</si>
  <si>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</si>
  <si>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</si>
  <si>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</si>
  <si>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</si>
  <si>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</si>
  <si>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</si>
  <si>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</si>
  <si>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</si>
  <si>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</si>
  <si>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</si>
  <si>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</si>
  <si>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</si>
  <si>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</si>
  <si>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</si>
  <si>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</si>
  <si>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</si>
  <si>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</si>
  <si>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</si>
  <si>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</si>
  <si>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</si>
  <si>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</si>
  <si>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</si>
  <si>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</si>
  <si>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</si>
  <si>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</si>
  <si>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</si>
  <si>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</si>
  <si>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</si>
  <si>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</si>
  <si>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</si>
  <si>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</si>
  <si>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</si>
  <si>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</si>
  <si>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</si>
  <si>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</si>
  <si>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</si>
  <si>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</si>
  <si>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</si>
  <si>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</si>
  <si>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</si>
  <si>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</si>
  <si>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</si>
  <si>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</si>
  <si>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</si>
  <si>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</si>
  <si>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</si>
  <si>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</si>
  <si>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</si>
  <si>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</si>
  <si>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</si>
  <si>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</si>
  <si>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</si>
  <si>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</si>
  <si>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</si>
  <si>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</si>
  <si>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</si>
  <si>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</si>
  <si>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</si>
  <si>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</si>
  <si>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</si>
  <si>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</si>
  <si>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</si>
  <si>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</si>
  <si>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</si>
  <si>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</si>
  <si>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</si>
  <si>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</si>
  <si>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</si>
  <si>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</si>
  <si>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</si>
  <si>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</si>
  <si>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</si>
  <si>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</si>
  <si>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</si>
  <si>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</si>
  <si>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</si>
  <si>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</si>
  <si>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</si>
  <si>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</si>
  <si>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</si>
  <si>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</si>
  <si>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</si>
  <si>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</si>
  <si>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</si>
  <si>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</si>
  <si>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</si>
  <si>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</si>
  <si>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</si>
  <si>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</si>
  <si>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</si>
  <si>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</si>
  <si>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</si>
  <si>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</si>
  <si>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</si>
  <si>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</si>
  <si>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</si>
  <si>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</si>
  <si>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</si>
  <si>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</si>
  <si>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</si>
  <si>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</si>
  <si>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</si>
  <si>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</si>
  <si>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</si>
  <si>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</si>
  <si>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</si>
  <si>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</si>
  <si>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</si>
  <si>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</si>
  <si>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</si>
  <si>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</si>
  <si>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</si>
  <si>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</si>
  <si>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</si>
  <si>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</si>
  <si>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</si>
  <si>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</si>
  <si>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</si>
  <si>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</si>
  <si>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</si>
  <si>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</si>
  <si>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</si>
  <si>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</si>
  <si>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</si>
  <si>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</si>
  <si>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</si>
  <si>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</si>
  <si>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</si>
  <si>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</si>
  <si>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</si>
  <si>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</si>
  <si>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</si>
  <si>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</si>
  <si>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</si>
  <si>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</si>
  <si>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</si>
  <si>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</si>
  <si>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</si>
  <si>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</si>
  <si>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</si>
  <si>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</si>
  <si>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</si>
  <si>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</si>
  <si>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</si>
  <si>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</si>
  <si>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</si>
  <si>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</si>
  <si>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</si>
  <si>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</si>
  <si>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</si>
  <si>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</si>
  <si>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</si>
  <si>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</si>
  <si>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</si>
  <si>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</si>
  <si>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</si>
  <si>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</si>
  <si>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</si>
  <si>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</si>
  <si>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</si>
  <si>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</si>
  <si>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</si>
  <si>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</si>
  <si>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</si>
  <si>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</si>
  <si>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</si>
  <si>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</si>
  <si>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</si>
  <si>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</si>
  <si>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</si>
  <si>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</si>
  <si>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</si>
  <si>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</si>
  <si>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</si>
  <si>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</si>
  <si>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</si>
  <si>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</si>
  <si>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</si>
  <si>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</si>
  <si>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</si>
  <si>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</si>
  <si>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</si>
  <si>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</si>
  <si>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</si>
  <si>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</si>
  <si>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</si>
  <si>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</si>
  <si>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</si>
  <si>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</si>
  <si>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</si>
  <si>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</si>
  <si>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</si>
  <si>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</si>
  <si>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</si>
  <si>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</si>
  <si>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</si>
  <si>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</si>
  <si>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</si>
  <si>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</si>
  <si>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</si>
  <si>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</si>
  <si>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</si>
  <si>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</si>
  <si>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</si>
  <si>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</si>
  <si>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</si>
  <si>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</si>
  <si>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</si>
  <si>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</si>
  <si>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</si>
  <si>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</si>
  <si>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</si>
  <si>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</si>
  <si>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</si>
  <si>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</si>
  <si>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</si>
  <si>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</si>
  <si>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</si>
  <si>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</si>
  <si>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</si>
  <si>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</si>
  <si>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</si>
  <si>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</si>
  <si>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</si>
  <si>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</si>
  <si>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</si>
  <si>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</si>
  <si>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</si>
  <si>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</si>
  <si>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</si>
  <si>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</si>
  <si>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</si>
  <si>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</si>
  <si>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</si>
  <si>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</si>
  <si>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</si>
  <si>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</si>
  <si>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</si>
  <si>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</si>
  <si>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</si>
  <si>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</si>
  <si>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</si>
  <si>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</si>
  <si>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</si>
  <si>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</si>
  <si>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</si>
  <si>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</si>
  <si>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</si>
  <si>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</si>
  <si>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</si>
  <si>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</si>
  <si>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</si>
  <si>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</si>
  <si>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</si>
  <si>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</si>
  <si>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</si>
  <si>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</si>
  <si>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</si>
  <si>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</si>
  <si>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</si>
  <si>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</si>
  <si>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</si>
  <si>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</si>
  <si>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</si>
  <si>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</si>
  <si>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</si>
  <si>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</si>
  <si>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</si>
  <si>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</si>
  <si>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</si>
  <si>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</si>
  <si>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</si>
  <si>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</si>
  <si>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</si>
  <si>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</si>
  <si>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</si>
  <si>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</si>
  <si>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</si>
  <si>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</si>
  <si>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</si>
  <si>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</si>
  <si>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</si>
  <si>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</si>
  <si>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</si>
  <si>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</si>
  <si>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</si>
  <si>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</si>
  <si>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</si>
  <si>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</si>
  <si>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</si>
  <si>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</si>
  <si>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</si>
  <si>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</si>
  <si>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</si>
  <si>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</si>
  <si>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</si>
  <si>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</si>
  <si>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</si>
  <si>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</si>
  <si>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</si>
  <si>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</si>
  <si>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</si>
  <si>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</si>
  <si>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</si>
  <si>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</si>
  <si>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</si>
  <si>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</si>
  <si>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</si>
  <si>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</si>
  <si>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</si>
  <si>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</si>
  <si>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</si>
  <si>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</si>
  <si>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</si>
  <si>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</si>
  <si>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</si>
  <si>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</si>
  <si>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</si>
  <si>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</si>
  <si>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</si>
  <si>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</si>
  <si>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</si>
  <si>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</si>
  <si>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</si>
  <si>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</si>
  <si>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</si>
  <si>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</si>
  <si>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</si>
  <si>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</si>
  <si>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</si>
  <si>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</si>
  <si>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</si>
  <si>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</si>
  <si>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</si>
  <si>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</si>
  <si>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</si>
  <si>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</si>
  <si>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</si>
  <si>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</si>
  <si>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</si>
  <si>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</si>
  <si>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</si>
  <si>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</si>
  <si>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</si>
  <si>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</si>
  <si>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</si>
  <si>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</si>
  <si>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</si>
  <si>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</si>
  <si>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</si>
  <si>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</si>
  <si>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</si>
  <si>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</si>
  <si>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</si>
  <si>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</si>
  <si>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</si>
  <si>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</si>
  <si>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</si>
  <si>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</si>
  <si>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</si>
  <si>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</si>
  <si>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</si>
  <si>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</si>
  <si>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</si>
  <si>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</si>
  <si>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</si>
  <si>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</si>
  <si>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</si>
  <si>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</si>
  <si>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</si>
  <si>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</si>
  <si>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</si>
  <si>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</si>
  <si>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</si>
  <si>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</si>
  <si>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</si>
  <si>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</si>
  <si>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</si>
  <si>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</si>
  <si>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</si>
  <si>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</si>
  <si>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</si>
  <si>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</si>
  <si>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</si>
  <si>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</si>
  <si>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</si>
  <si>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</si>
  <si>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</si>
  <si>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</si>
  <si>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</si>
  <si>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</si>
  <si>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</si>
  <si>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</si>
  <si>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</si>
  <si>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</si>
  <si>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</si>
  <si>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</si>
  <si>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</si>
  <si>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</si>
  <si>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</si>
  <si>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</si>
  <si>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</si>
  <si>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</si>
  <si>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</si>
  <si>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</si>
  <si>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</si>
  <si>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</si>
  <si>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</si>
  <si>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</si>
  <si>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</si>
  <si>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</si>
  <si>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</si>
  <si>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</si>
  <si>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</si>
  <si>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</si>
  <si>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</si>
  <si>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</si>
  <si>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</si>
  <si>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</si>
  <si>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</si>
  <si>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</si>
  <si>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</si>
  <si>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</si>
  <si>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</si>
  <si>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</si>
  <si>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</si>
  <si>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</si>
  <si>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</si>
  <si>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</si>
  <si>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</si>
  <si>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</si>
  <si>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</si>
  <si>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</si>
  <si>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</si>
  <si>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</si>
  <si>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</si>
  <si>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</si>
  <si>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</si>
  <si>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</si>
  <si>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</si>
  <si>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</si>
  <si>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</si>
  <si>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</si>
  <si>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</si>
  <si>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</si>
  <si>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</si>
  <si>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</si>
  <si>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</si>
  <si>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</si>
  <si>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</si>
  <si>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</si>
  <si>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</si>
  <si>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</si>
  <si>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</si>
  <si>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</si>
  <si>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</si>
  <si>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</si>
  <si>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</si>
  <si>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</si>
  <si>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</si>
  <si>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</si>
  <si>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</si>
  <si>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</si>
  <si>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</si>
  <si>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</si>
  <si>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</si>
  <si>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</si>
  <si>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</si>
  <si>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</si>
  <si>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</si>
  <si>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</si>
  <si>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</si>
  <si>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</si>
  <si>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</si>
  <si>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</si>
  <si>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</si>
  <si>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</si>
  <si>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</si>
  <si>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</si>
  <si>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</si>
  <si>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</si>
  <si>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</si>
  <si>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</si>
  <si>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</si>
  <si>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</si>
  <si>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</si>
  <si>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</si>
  <si>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</si>
  <si>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</si>
  <si>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</si>
  <si>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</si>
  <si>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</si>
  <si>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</si>
  <si>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</si>
  <si>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</si>
  <si>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</si>
  <si>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</si>
  <si>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</si>
  <si>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</si>
  <si>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</si>
  <si>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</si>
  <si>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</si>
  <si>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</si>
  <si>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</si>
  <si>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</si>
  <si>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</si>
  <si>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</si>
  <si>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</si>
  <si>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</si>
  <si>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</si>
  <si>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</si>
  <si>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</si>
  <si>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</si>
  <si>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</si>
  <si>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</si>
  <si>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</si>
  <si>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</si>
  <si>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</si>
  <si>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</si>
  <si>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</si>
  <si>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</si>
  <si>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</si>
  <si>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</si>
  <si>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</si>
  <si>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</si>
  <si>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</si>
  <si>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</si>
  <si>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</si>
  <si>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</si>
  <si>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</si>
  <si>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</si>
  <si>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</si>
  <si>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</si>
  <si>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</si>
  <si>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</si>
  <si>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</si>
  <si>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</si>
  <si>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</si>
  <si>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</si>
  <si>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</si>
  <si>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</si>
  <si>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</si>
  <si>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</si>
  <si>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</si>
  <si>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</si>
  <si>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</si>
  <si>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</si>
  <si>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</si>
  <si>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</si>
  <si>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</si>
  <si>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</si>
  <si>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</si>
  <si>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</si>
  <si>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</si>
  <si>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</si>
  <si>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</si>
  <si>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</si>
  <si>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</si>
  <si>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</si>
  <si>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</si>
  <si>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</si>
  <si>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</si>
  <si>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</si>
  <si>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</si>
  <si>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</si>
  <si>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</si>
  <si>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</si>
  <si>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</si>
  <si>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</si>
  <si>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</si>
  <si>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</si>
  <si>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</si>
  <si>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</si>
  <si>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</si>
  <si>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</si>
  <si>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</si>
  <si>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</si>
  <si>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</si>
  <si>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</si>
  <si>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</si>
  <si>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</si>
  <si>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</si>
  <si>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</si>
  <si>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</si>
  <si>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</si>
  <si>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</si>
  <si>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</si>
  <si>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</si>
  <si>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</si>
  <si>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</si>
  <si>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</si>
  <si>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</si>
  <si>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</si>
  <si>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</si>
  <si>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</si>
  <si>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</si>
  <si>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</si>
  <si>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</si>
  <si>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</si>
  <si>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</si>
  <si>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</si>
  <si>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</si>
  <si>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</si>
  <si>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</si>
  <si>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</si>
  <si>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</si>
  <si>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</si>
  <si>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</si>
  <si>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</si>
  <si>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</si>
  <si>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</si>
  <si>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</si>
  <si>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</si>
  <si>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</si>
  <si>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</si>
  <si>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</si>
  <si>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</si>
  <si>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</si>
  <si>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</si>
  <si>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</si>
  <si>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</si>
  <si>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</si>
  <si>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</si>
  <si>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</si>
  <si>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</si>
  <si>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</si>
  <si>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</si>
  <si>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</si>
  <si>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</si>
  <si>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</si>
  <si>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</si>
  <si>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</si>
  <si>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</si>
  <si>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</si>
  <si>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</si>
  <si>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</si>
  <si>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</si>
  <si>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</si>
  <si>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</si>
  <si>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</si>
  <si>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</si>
  <si>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</si>
  <si>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</si>
  <si>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</si>
  <si>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</si>
  <si>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</si>
  <si>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</si>
  <si>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</si>
  <si>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</si>
  <si>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</si>
  <si>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</si>
  <si>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</si>
  <si>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</si>
  <si>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</si>
  <si>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</si>
  <si>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</si>
  <si>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</si>
  <si>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</si>
  <si>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</si>
  <si>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</si>
  <si>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</si>
  <si>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</si>
  <si>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</si>
  <si>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</si>
  <si>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</si>
  <si>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</si>
  <si>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</si>
  <si>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</si>
  <si>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</si>
  <si>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</si>
  <si>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</si>
  <si>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</si>
  <si>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</si>
  <si>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</si>
  <si>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</si>
  <si>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</si>
  <si>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</si>
  <si>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</si>
  <si>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</si>
  <si>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</si>
  <si>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</si>
  <si>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</si>
  <si>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</si>
  <si>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</si>
  <si>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</si>
  <si>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</si>
  <si>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</si>
  <si>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</si>
  <si>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</si>
  <si>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</si>
  <si>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</si>
  <si>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</si>
  <si>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</si>
  <si>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</si>
  <si>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</si>
  <si>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</si>
  <si>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</si>
  <si>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</si>
  <si>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</si>
  <si>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</si>
  <si>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</si>
  <si>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</si>
  <si>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</si>
  <si>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</si>
  <si>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</si>
  <si>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</si>
  <si>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</si>
  <si>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</si>
  <si>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</si>
  <si>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</si>
  <si>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</si>
  <si>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</si>
  <si>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</si>
  <si>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</si>
  <si>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</si>
  <si>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</si>
  <si>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</si>
  <si>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</si>
  <si>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</si>
  <si>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</si>
  <si>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</si>
  <si>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</si>
  <si>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</si>
  <si>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</si>
  <si>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</si>
  <si>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</si>
  <si>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</si>
  <si>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</si>
  <si>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</si>
  <si>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</si>
  <si>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</si>
  <si>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</si>
  <si>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</si>
  <si>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</si>
  <si>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</si>
  <si>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</si>
  <si>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</si>
  <si>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</si>
  <si>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</si>
  <si>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</si>
  <si>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</si>
  <si>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</si>
  <si>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</si>
  <si>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</si>
  <si>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</si>
  <si>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</si>
  <si>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</si>
  <si>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</si>
  <si>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</si>
  <si>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</si>
  <si>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</si>
  <si>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</si>
  <si>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</si>
  <si>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</si>
  <si>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</si>
  <si>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</si>
  <si>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</si>
  <si>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</si>
  <si>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</si>
  <si>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</si>
  <si>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</si>
  <si>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</si>
  <si>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</si>
  <si>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</si>
  <si>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</si>
  <si>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</si>
  <si>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</si>
  <si>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</si>
  <si>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</si>
  <si>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</si>
  <si>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</si>
  <si>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</si>
  <si>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</si>
  <si>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</si>
  <si>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</si>
  <si>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</si>
  <si>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</si>
  <si>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</si>
  <si>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</si>
  <si>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</si>
  <si>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</si>
  <si>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</si>
  <si>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</si>
  <si>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</si>
  <si>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</si>
  <si>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</si>
  <si>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</si>
  <si>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</si>
  <si>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</si>
  <si>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</si>
  <si>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</si>
  <si>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</si>
  <si>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</si>
  <si>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</si>
  <si>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</si>
  <si>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</si>
  <si>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</si>
  <si>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</si>
  <si>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</si>
  <si>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</si>
  <si>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</si>
  <si>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</si>
  <si>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</si>
  <si>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</si>
  <si>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</si>
  <si>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</si>
  <si>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</si>
  <si>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</si>
  <si>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</si>
  <si>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</si>
  <si>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</si>
  <si>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</si>
  <si>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</si>
  <si>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</si>
  <si>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</si>
  <si>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</si>
  <si>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</si>
  <si>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</si>
  <si>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</si>
  <si>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</si>
  <si>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</si>
  <si>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</si>
  <si>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</si>
  <si>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</si>
  <si>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</si>
  <si>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</si>
  <si>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</si>
  <si>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</si>
  <si>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</si>
  <si>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</si>
  <si>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</si>
  <si>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</si>
  <si>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</si>
  <si>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</si>
  <si>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</si>
  <si>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</si>
  <si>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</si>
  <si>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</si>
  <si>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</si>
  <si>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</si>
  <si>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</si>
  <si>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</si>
  <si>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</si>
  <si>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</si>
  <si>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</si>
  <si>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</si>
  <si>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</si>
  <si>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</si>
  <si>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</si>
  <si>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</si>
  <si>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</si>
  <si>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</si>
  <si>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</si>
  <si>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</si>
  <si>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</si>
  <si>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</si>
  <si>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</si>
  <si>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</si>
  <si>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</si>
  <si>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</si>
  <si>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</si>
  <si>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</si>
  <si>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</si>
  <si>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</si>
  <si>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</si>
  <si>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</si>
  <si>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</si>
  <si>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</si>
  <si>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</si>
  <si>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</si>
  <si>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</si>
  <si>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</si>
  <si>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</si>
  <si>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</si>
  <si>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</si>
  <si>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</si>
  <si>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</si>
  <si>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</si>
  <si>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</si>
  <si>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</si>
  <si>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</si>
  <si>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</si>
  <si>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</si>
  <si>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</si>
  <si>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</si>
  <si>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</si>
  <si>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</si>
  <si>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</si>
  <si>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</si>
  <si>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</si>
  <si>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</si>
  <si>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</si>
  <si>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</si>
  <si>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</si>
  <si>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</si>
  <si>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</si>
  <si>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</si>
  <si>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</si>
  <si>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</si>
  <si>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</si>
  <si>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</si>
  <si>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</si>
  <si>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</si>
  <si>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</si>
  <si>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</si>
  <si>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</si>
  <si>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</si>
  <si>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</si>
  <si>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</si>
  <si>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</si>
  <si>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</si>
  <si>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</si>
  <si>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</si>
  <si>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</si>
  <si>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</si>
  <si>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</si>
  <si>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</si>
  <si>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</si>
  <si>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</si>
  <si>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</si>
  <si>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</si>
  <si>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</si>
  <si>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</si>
  <si>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</si>
  <si>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</si>
  <si>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</si>
  <si>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</si>
  <si>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</si>
  <si>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</si>
  <si>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</si>
  <si>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</si>
  <si>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</si>
  <si>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</si>
  <si>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</si>
  <si>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</si>
  <si>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</si>
  <si>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</si>
  <si>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</si>
  <si>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</si>
  <si>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</si>
  <si>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</si>
  <si>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</si>
  <si>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</si>
  <si>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</si>
  <si>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</si>
  <si>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</si>
  <si>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</si>
  <si>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</si>
  <si>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</si>
  <si>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</si>
  <si>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</si>
  <si>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</si>
  <si>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</si>
  <si>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</si>
  <si>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</si>
  <si>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</si>
  <si>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</si>
  <si>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</si>
  <si>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</si>
  <si>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</si>
  <si>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</si>
  <si>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</si>
  <si>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</si>
  <si>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</si>
  <si>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</si>
  <si>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</si>
  <si>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</si>
  <si>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</si>
  <si>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</si>
  <si>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</si>
  <si>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</si>
  <si>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</si>
  <si>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</si>
  <si>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</si>
  <si>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</si>
  <si>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</si>
  <si>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</si>
  <si>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</si>
  <si>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</si>
  <si>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</si>
  <si>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</si>
  <si>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</si>
  <si>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</si>
  <si>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</si>
  <si>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</si>
  <si>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</si>
  <si>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</si>
  <si>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</si>
  <si>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</si>
  <si>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</si>
  <si>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</si>
  <si>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</si>
  <si>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</si>
  <si>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</si>
  <si>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</si>
  <si>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</si>
  <si>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</si>
  <si>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</si>
  <si>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</si>
  <si>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</si>
  <si>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</si>
  <si>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</si>
  <si>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</si>
  <si>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</si>
  <si>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</si>
  <si>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</si>
  <si>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</si>
  <si>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</si>
  <si>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</si>
  <si>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</si>
  <si>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</si>
  <si>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</si>
  <si>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</si>
  <si>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</si>
  <si>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</si>
  <si>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</si>
  <si>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</si>
  <si>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</si>
  <si>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</si>
  <si>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</si>
  <si>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</si>
  <si>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</si>
  <si>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</si>
  <si>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</si>
  <si>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</si>
  <si>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</si>
  <si>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</si>
  <si>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</si>
  <si>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</si>
  <si>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</si>
  <si>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</si>
  <si>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</si>
  <si>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</si>
  <si>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</si>
  <si>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</si>
  <si>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</si>
  <si>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</si>
  <si>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</si>
  <si>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</si>
  <si>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</si>
  <si>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</si>
  <si>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</si>
  <si>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</si>
  <si>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</si>
  <si>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</si>
  <si>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</si>
  <si>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</si>
  <si>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</si>
  <si>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</si>
  <si>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</si>
  <si>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</si>
  <si>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</si>
  <si>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</si>
  <si>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</si>
  <si>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</si>
  <si>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</si>
  <si>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</si>
  <si>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</si>
  <si>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</si>
  <si>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</si>
  <si>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</si>
  <si>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</si>
  <si>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</si>
  <si>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</si>
  <si>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</si>
  <si>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</si>
  <si>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</si>
  <si>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</si>
  <si>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</si>
  <si>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</si>
  <si>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</si>
  <si>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</si>
  <si>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</si>
  <si>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</si>
  <si>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</si>
  <si>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</si>
  <si>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</si>
  <si>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</si>
  <si>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</si>
  <si>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</si>
  <si>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</si>
  <si>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</si>
  <si>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</si>
  <si>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</si>
  <si>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</si>
  <si>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</si>
  <si>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</si>
  <si>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</si>
  <si>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</si>
  <si>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</si>
  <si>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</si>
  <si>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</si>
  <si>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</si>
  <si>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</si>
  <si>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</si>
  <si>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</si>
  <si>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</si>
  <si>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</si>
  <si>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</si>
  <si>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</si>
  <si>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</si>
  <si>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</si>
  <si>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</si>
  <si>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</si>
  <si>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</si>
  <si>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</si>
  <si>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</si>
  <si>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</si>
  <si>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</si>
  <si>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</si>
  <si>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</si>
  <si>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</si>
  <si>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</si>
  <si>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</si>
  <si>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</si>
  <si>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</si>
  <si>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</si>
  <si>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</si>
  <si>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</si>
  <si>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</si>
  <si>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</si>
  <si>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</si>
  <si>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</si>
  <si>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</si>
  <si>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</si>
  <si>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</si>
  <si>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</si>
  <si>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</si>
  <si>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</si>
  <si>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</si>
  <si>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</si>
  <si>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</si>
  <si>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</si>
  <si>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</si>
  <si>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</si>
  <si>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</si>
  <si>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</si>
  <si>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</si>
  <si>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</si>
  <si>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</si>
  <si>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</si>
  <si>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</si>
  <si>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</si>
  <si>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</si>
  <si>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</si>
  <si>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</si>
  <si>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</si>
  <si>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</si>
  <si>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</si>
  <si>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</si>
  <si>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</si>
  <si>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</si>
  <si>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</si>
  <si>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</si>
  <si>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</si>
  <si>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</si>
  <si>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</si>
  <si>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</si>
  <si>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</si>
  <si>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</si>
  <si>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</si>
  <si>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</si>
  <si>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</si>
  <si>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</si>
  <si>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</si>
  <si>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</si>
  <si>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</si>
  <si>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</si>
  <si>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</si>
  <si>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</si>
  <si>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</si>
  <si>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</si>
  <si>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</si>
  <si>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</si>
  <si>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</si>
  <si>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</si>
  <si>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</si>
  <si>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</si>
  <si>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</si>
  <si>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</si>
  <si>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</si>
  <si>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</si>
  <si>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</si>
  <si>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</si>
  <si>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</si>
  <si>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</si>
  <si>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</si>
  <si>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</si>
  <si>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</si>
  <si>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</si>
  <si>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</si>
  <si>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</si>
  <si>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</si>
  <si>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</si>
  <si>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</si>
  <si>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</si>
  <si>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</si>
  <si>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</si>
  <si>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</si>
  <si>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</si>
  <si>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</si>
  <si>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</si>
  <si>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</si>
  <si>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</si>
  <si>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</si>
  <si>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</si>
  <si>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</si>
  <si>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</si>
  <si>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</si>
  <si>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</si>
  <si>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</si>
  <si>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</si>
  <si>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</si>
  <si>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</si>
  <si>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</si>
  <si>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</si>
  <si>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</si>
  <si>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</si>
  <si>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</si>
  <si>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</si>
  <si>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</si>
  <si>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</si>
  <si>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</si>
  <si>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</si>
  <si>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</si>
  <si>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</si>
  <si>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</si>
  <si>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</si>
  <si>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</si>
  <si>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</si>
  <si>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</si>
  <si>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</si>
  <si>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</si>
  <si>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</si>
  <si>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</si>
  <si>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</si>
  <si>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</si>
  <si>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</si>
  <si>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</si>
  <si>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</si>
  <si>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</si>
  <si>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</si>
  <si>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</si>
  <si>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</si>
  <si>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</si>
  <si>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</si>
  <si>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</si>
  <si>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</si>
  <si>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</si>
  <si>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</si>
  <si>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</si>
  <si>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</si>
  <si>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</si>
  <si>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</si>
  <si>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</si>
  <si>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</si>
  <si>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</si>
  <si>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</si>
  <si>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</si>
  <si>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</si>
  <si>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</si>
  <si>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</si>
  <si>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</si>
  <si>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</si>
  <si>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</si>
  <si>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</si>
  <si>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</si>
  <si>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</si>
  <si>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</si>
  <si>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</si>
  <si>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</si>
  <si>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</si>
  <si>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</si>
  <si>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</si>
  <si>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</si>
  <si>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</si>
  <si>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</si>
  <si>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</si>
  <si>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</si>
  <si>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</si>
  <si>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</si>
  <si>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</si>
  <si>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</si>
  <si>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</si>
  <si>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</si>
  <si>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</si>
  <si>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</si>
  <si>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</si>
  <si>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</si>
  <si>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</si>
  <si>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</si>
  <si>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</si>
  <si>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</si>
  <si>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</si>
  <si>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</si>
  <si>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</si>
  <si>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</si>
  <si>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</si>
  <si>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</si>
  <si>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</si>
  <si>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</si>
  <si>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</si>
  <si>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</si>
  <si>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</si>
  <si>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</si>
  <si>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</si>
  <si>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</si>
  <si>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</si>
  <si>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</si>
  <si>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</si>
  <si>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</si>
  <si>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</si>
  <si>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</si>
  <si>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</si>
  <si>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</si>
  <si>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</si>
  <si>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</si>
  <si>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</si>
  <si>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</si>
  <si>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</si>
  <si>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</si>
  <si>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</si>
  <si>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</si>
  <si>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</si>
  <si>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</si>
  <si>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</si>
  <si>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</si>
  <si>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</si>
  <si>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</si>
  <si>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</si>
  <si>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</si>
  <si>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</si>
  <si>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</si>
  <si>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</si>
  <si>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</si>
  <si>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</si>
  <si>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</si>
  <si>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</si>
  <si>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</si>
  <si>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</si>
  <si>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</si>
  <si>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</si>
  <si>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</si>
  <si>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</si>
  <si>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</si>
  <si>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</si>
  <si>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</si>
  <si>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</si>
  <si>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</si>
  <si>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</si>
  <si>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</si>
  <si>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</si>
  <si>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</si>
  <si>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</si>
  <si>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</si>
  <si>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</si>
  <si>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</si>
  <si>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</si>
  <si>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</si>
  <si>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</si>
  <si>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</si>
  <si>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</si>
  <si>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</si>
  <si>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</si>
  <si>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</si>
  <si>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</si>
  <si>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</si>
  <si>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</si>
  <si>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</si>
  <si>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</si>
  <si>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</si>
  <si>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</si>
  <si>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</si>
  <si>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</si>
  <si>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</si>
  <si>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</si>
  <si>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</si>
  <si>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</si>
  <si>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</si>
  <si>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</si>
  <si>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</si>
  <si>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</si>
  <si>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</si>
  <si>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</si>
  <si>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</si>
  <si>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</si>
  <si>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</si>
  <si>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</si>
  <si>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</si>
  <si>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</si>
  <si>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</si>
  <si>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</si>
  <si>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</si>
  <si>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</si>
  <si>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</si>
  <si>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</si>
  <si>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</si>
  <si>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</si>
  <si>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</si>
  <si>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</si>
  <si>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</si>
  <si>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</si>
  <si>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</si>
  <si>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</si>
  <si>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</si>
  <si>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</si>
  <si>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</si>
  <si>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</si>
  <si>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</si>
  <si>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</si>
  <si>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</si>
  <si>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</si>
  <si>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</si>
  <si>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</si>
  <si>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</si>
  <si>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</si>
  <si>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</si>
  <si>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</si>
  <si>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</si>
  <si>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</si>
  <si>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</si>
  <si>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</si>
  <si>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</si>
  <si>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</si>
  <si>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</si>
  <si>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</si>
  <si>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</si>
  <si>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</si>
  <si>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</si>
  <si>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</si>
  <si>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</si>
  <si>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</si>
  <si>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</si>
  <si>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</si>
  <si>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</si>
  <si>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</si>
  <si>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</si>
  <si>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</si>
  <si>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</si>
  <si>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</si>
  <si>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</si>
  <si>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</si>
  <si>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</si>
  <si>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</si>
  <si>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</si>
  <si>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</si>
  <si>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</si>
  <si>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</si>
  <si>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</si>
  <si>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</si>
  <si>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</si>
  <si>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</si>
  <si>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</si>
  <si>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</si>
  <si>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</si>
  <si>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</si>
  <si>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</si>
  <si>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</si>
  <si>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</si>
  <si>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</si>
  <si>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</si>
  <si>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</si>
  <si>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</si>
  <si>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</si>
  <si>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</si>
  <si>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</si>
  <si>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</si>
  <si>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</si>
  <si>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</si>
  <si>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</si>
  <si>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</si>
  <si>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</si>
  <si>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</si>
  <si>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</si>
  <si>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</si>
  <si>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</si>
  <si>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</si>
  <si>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</si>
  <si>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</si>
  <si>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</si>
  <si>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</si>
  <si>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</si>
  <si>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</si>
  <si>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</si>
  <si>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</si>
  <si>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</si>
  <si>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</si>
  <si>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</si>
  <si>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</si>
  <si>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</si>
  <si>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</si>
  <si>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</si>
  <si>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</si>
  <si>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</si>
  <si>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</si>
  <si>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</si>
  <si>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</si>
  <si>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</si>
  <si>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</si>
  <si>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</si>
  <si>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</si>
  <si>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</si>
  <si>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</si>
  <si>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</si>
  <si>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</si>
  <si>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</si>
  <si>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</si>
  <si>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</si>
  <si>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</si>
  <si>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</si>
  <si>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</si>
  <si>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</si>
  <si>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</si>
  <si>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</si>
  <si>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</si>
  <si>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</si>
  <si>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</si>
  <si>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</si>
  <si>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</si>
  <si>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</si>
  <si>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</si>
  <si>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</si>
  <si>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</si>
  <si>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</si>
  <si>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</si>
  <si>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</si>
  <si>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</si>
  <si>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</si>
  <si>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</si>
  <si>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</si>
  <si>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</si>
  <si>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</si>
  <si>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</si>
  <si>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</si>
  <si>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</si>
  <si>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</si>
  <si>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</si>
  <si>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</si>
  <si>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</si>
  <si>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</si>
  <si>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</si>
  <si>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</si>
  <si>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</si>
  <si>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</si>
  <si>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</si>
  <si>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</si>
  <si>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</si>
  <si>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</si>
  <si>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</si>
  <si>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</si>
  <si>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</si>
  <si>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</si>
  <si>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</si>
  <si>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</si>
  <si>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</si>
  <si>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</si>
  <si>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</si>
  <si>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</si>
  <si>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</si>
  <si>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</si>
  <si>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</si>
  <si>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</si>
  <si>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</si>
  <si>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</si>
  <si>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</si>
  <si>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</si>
  <si>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</si>
  <si>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</si>
  <si>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</si>
  <si>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</si>
  <si>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</si>
  <si>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</si>
  <si>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</si>
  <si>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</si>
  <si>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</si>
  <si>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</si>
  <si>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</si>
  <si>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</si>
  <si>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</si>
  <si>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</si>
  <si>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</si>
  <si>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</si>
  <si>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</si>
  <si>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</si>
  <si>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</si>
  <si>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</si>
  <si>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</si>
  <si>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</si>
  <si>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</si>
  <si>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</si>
  <si>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</si>
  <si>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</si>
  <si>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</si>
  <si>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</si>
  <si>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</si>
  <si>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</si>
  <si>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</si>
  <si>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</si>
  <si>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</si>
  <si>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</si>
  <si>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</si>
  <si>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</si>
  <si>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</si>
  <si>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</si>
  <si>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</si>
  <si>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</si>
  <si>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</si>
  <si>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</si>
  <si>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</si>
  <si>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</si>
  <si>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</si>
  <si>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</si>
  <si>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</si>
  <si>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</si>
  <si>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</si>
  <si>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</si>
  <si>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</si>
  <si>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</si>
  <si>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</si>
  <si>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</si>
  <si>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</si>
  <si>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</si>
  <si>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</si>
  <si>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</si>
  <si>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</si>
  <si>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</si>
  <si>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</si>
  <si>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</si>
  <si>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</si>
  <si>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</si>
  <si>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</si>
  <si>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</si>
  <si>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</si>
  <si>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</si>
  <si>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</si>
  <si>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</si>
  <si>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</si>
  <si>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</si>
  <si>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</si>
  <si>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</si>
  <si>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</si>
  <si>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</si>
  <si>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</si>
  <si>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</si>
  <si>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</si>
  <si>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</si>
  <si>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</si>
  <si>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</si>
  <si>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</si>
  <si>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</si>
  <si>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</si>
  <si>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</si>
  <si>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</si>
  <si>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</si>
  <si>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</si>
  <si>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</si>
  <si>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</si>
  <si>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</si>
  <si>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</si>
  <si>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</si>
  <si>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</si>
  <si>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</si>
  <si>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</si>
  <si>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</si>
  <si>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</si>
  <si>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</si>
  <si>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</si>
  <si>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</si>
  <si>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</si>
  <si>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</si>
  <si>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</si>
  <si>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</si>
  <si>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</si>
  <si>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</si>
  <si>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</si>
  <si>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</si>
  <si>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</si>
  <si>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</si>
  <si>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</si>
  <si>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</si>
  <si>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</si>
  <si>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</si>
  <si>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</si>
  <si>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</si>
  <si>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</si>
  <si>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</si>
  <si>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</si>
  <si>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</si>
  <si>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</si>
  <si>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</si>
  <si>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</si>
  <si>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</si>
  <si>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</si>
  <si>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</si>
  <si>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</si>
  <si>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</si>
  <si>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</si>
  <si>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</si>
  <si>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</si>
  <si>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</si>
  <si>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</si>
  <si>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</si>
  <si>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</si>
  <si>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</si>
  <si>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</si>
  <si>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</si>
  <si>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</si>
  <si>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</si>
  <si>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</si>
  <si>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</si>
  <si>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</si>
  <si>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</si>
  <si>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</si>
  <si>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</si>
  <si>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</si>
  <si>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</si>
  <si>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</si>
  <si>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</si>
  <si>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</si>
  <si>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</si>
  <si>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</si>
  <si>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</si>
  <si>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</si>
  <si>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</si>
  <si>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</si>
  <si>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</si>
  <si>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</si>
  <si>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</si>
  <si>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</si>
  <si>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</si>
  <si>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</si>
  <si>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</si>
  <si>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</si>
  <si>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</si>
  <si>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</si>
  <si>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</si>
  <si>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</si>
  <si>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</si>
  <si>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</si>
  <si>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</si>
  <si>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</si>
  <si>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</si>
  <si>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</si>
  <si>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</si>
  <si>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</si>
  <si>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</si>
  <si>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</si>
  <si>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</si>
  <si>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</si>
  <si>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</si>
  <si>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</si>
  <si>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</si>
  <si>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</si>
  <si>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</si>
  <si>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</si>
  <si>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</si>
  <si>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</si>
  <si>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</si>
  <si>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</si>
  <si>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</si>
  <si>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</si>
  <si>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</si>
  <si>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</si>
  <si>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</si>
  <si>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</si>
  <si>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</si>
  <si>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</si>
  <si>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</si>
  <si>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</si>
  <si>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</si>
  <si>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</si>
  <si>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</si>
  <si>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</si>
  <si>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</si>
  <si>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</si>
  <si>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</si>
  <si>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</si>
  <si>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</si>
  <si>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</si>
  <si>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</si>
  <si>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</si>
  <si>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</si>
  <si>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</si>
  <si>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</si>
  <si>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</si>
  <si>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</si>
  <si>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</si>
  <si>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</si>
  <si>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</si>
  <si>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</si>
  <si>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</si>
  <si>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</si>
  <si>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</si>
  <si>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</si>
  <si>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</si>
  <si>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</si>
  <si>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</si>
  <si>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</si>
  <si>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</si>
  <si>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</si>
  <si>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</si>
  <si>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</si>
  <si>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</si>
  <si>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</si>
  <si>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</si>
  <si>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</si>
  <si>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</si>
  <si>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</si>
  <si>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</si>
  <si>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</si>
  <si>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</si>
  <si>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</si>
  <si>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</si>
  <si>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</si>
  <si>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</si>
  <si>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</si>
  <si>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</si>
  <si>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</si>
  <si>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</si>
  <si>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</si>
  <si>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</si>
  <si>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</si>
  <si>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</si>
  <si>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</si>
  <si>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</si>
  <si>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</si>
  <si>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</si>
  <si>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</si>
  <si>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</si>
  <si>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</si>
  <si>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</si>
  <si>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</si>
  <si>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</si>
  <si>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</si>
  <si>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</si>
  <si>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</si>
  <si>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</si>
  <si>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</si>
  <si>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</si>
  <si>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</si>
  <si>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</si>
  <si>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</si>
  <si>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</si>
  <si>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</si>
  <si>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</si>
  <si>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</si>
  <si>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</si>
  <si>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</si>
  <si>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</si>
  <si>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</si>
  <si>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</si>
  <si>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</si>
  <si>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</si>
  <si>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</si>
  <si>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</si>
  <si>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</si>
  <si>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</si>
  <si>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</si>
  <si>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</si>
  <si>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</si>
  <si>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</si>
  <si>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</si>
  <si>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</si>
  <si>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</si>
  <si>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</si>
  <si>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</si>
  <si>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</si>
  <si>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</si>
  <si>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</si>
  <si>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</si>
  <si>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</si>
  <si>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</si>
  <si>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</si>
  <si>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</si>
  <si>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</si>
  <si>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</si>
  <si>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</si>
  <si>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</si>
  <si>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</si>
  <si>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</si>
  <si>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</si>
  <si>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</si>
  <si>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</si>
  <si>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</si>
  <si>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</si>
  <si>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</si>
  <si>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</si>
  <si>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</si>
  <si>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</si>
  <si>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</si>
  <si>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</si>
  <si>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</si>
  <si>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</si>
  <si>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</si>
  <si>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</si>
  <si>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</si>
  <si>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</si>
  <si>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</si>
  <si>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</si>
  <si>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</si>
  <si>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</si>
  <si>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</si>
  <si>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</si>
  <si>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</si>
  <si>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</si>
  <si>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</si>
  <si>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</si>
  <si>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</si>
  <si>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</si>
  <si>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</si>
  <si>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</si>
  <si>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</si>
  <si>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</si>
  <si>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</si>
  <si>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</si>
  <si>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</si>
  <si>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</si>
  <si>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</si>
  <si>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</si>
  <si>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</si>
  <si>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</si>
  <si>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</si>
  <si>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</si>
  <si>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</si>
  <si>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</si>
  <si>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</si>
  <si>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</si>
  <si>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</si>
  <si>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</si>
  <si>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</si>
  <si>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</si>
  <si>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</si>
  <si>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</si>
  <si>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</si>
  <si>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</si>
  <si>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</si>
  <si>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</si>
  <si>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</si>
  <si>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</si>
  <si>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</si>
  <si>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</si>
  <si>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</si>
  <si>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</si>
  <si>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</si>
  <si>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</si>
  <si>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</si>
  <si>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</si>
  <si>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</si>
  <si>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</si>
  <si>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</si>
  <si>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</si>
  <si>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</si>
  <si>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</si>
  <si>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</si>
  <si>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</si>
  <si>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</si>
  <si>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</si>
  <si>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</si>
  <si>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</si>
  <si>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</si>
  <si>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</si>
  <si>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</si>
  <si>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</si>
  <si>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</si>
  <si>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</si>
  <si>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</si>
  <si>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</si>
  <si>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</si>
  <si>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</si>
  <si>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</si>
  <si>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</si>
  <si>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</si>
  <si>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</si>
  <si>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</si>
  <si>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</si>
  <si>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</si>
  <si>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</si>
  <si>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</si>
  <si>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</si>
  <si>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</si>
  <si>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</si>
  <si>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</si>
  <si>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</si>
  <si>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</si>
  <si>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</si>
  <si>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</si>
  <si>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</si>
  <si>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</si>
  <si>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</si>
  <si>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</si>
  <si>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</si>
  <si>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</si>
  <si>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</si>
  <si>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</si>
  <si>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</si>
  <si>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</si>
  <si>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</si>
  <si>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</si>
  <si>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</si>
  <si>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</si>
  <si>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</si>
  <si>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</si>
  <si>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</si>
  <si>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</si>
  <si>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</si>
  <si>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</si>
  <si>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</si>
  <si>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</si>
  <si>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</si>
  <si>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</si>
  <si>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</si>
  <si>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</si>
  <si>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</si>
  <si>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</si>
  <si>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</si>
  <si>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</si>
  <si>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</si>
  <si>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</si>
  <si>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</si>
  <si>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</si>
  <si>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</si>
  <si>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</si>
  <si>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</si>
  <si>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</si>
  <si>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</si>
  <si>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</si>
  <si>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</si>
  <si>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</si>
  <si>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</si>
  <si>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</si>
  <si>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</si>
  <si>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</si>
  <si>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</si>
  <si>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</si>
  <si>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</si>
  <si>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</si>
  <si>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</si>
  <si>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</si>
  <si>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</si>
  <si>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</si>
  <si>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</si>
  <si>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</si>
  <si>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</si>
  <si>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</si>
  <si>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</si>
  <si>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</si>
  <si>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</si>
  <si>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</si>
  <si>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</si>
  <si>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</si>
  <si>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</si>
  <si>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</si>
  <si>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</si>
  <si>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</si>
  <si>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</si>
  <si>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</si>
  <si>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</si>
  <si>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</si>
  <si>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</si>
  <si>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</si>
  <si>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</si>
  <si>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</si>
  <si>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</si>
  <si>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</si>
  <si>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</si>
  <si>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</si>
  <si>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</si>
  <si>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</si>
  <si>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</si>
  <si>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</si>
  <si>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</si>
  <si>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</si>
  <si>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</si>
  <si>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</si>
  <si>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</si>
  <si>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</si>
  <si>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</si>
  <si>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</si>
  <si>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</si>
  <si>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</si>
  <si>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</si>
  <si>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</si>
  <si>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</si>
  <si>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</si>
  <si>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</si>
  <si>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</si>
  <si>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</si>
  <si>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</si>
  <si>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</si>
  <si>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</si>
  <si>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</si>
  <si>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</si>
  <si>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</si>
  <si>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</si>
  <si>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</si>
  <si>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</si>
  <si>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</si>
  <si>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</si>
  <si>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</si>
  <si>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</si>
  <si>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</si>
  <si>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</si>
  <si>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</si>
  <si>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</si>
  <si>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</si>
  <si>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</si>
  <si>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</si>
  <si>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</si>
  <si>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</si>
  <si>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</si>
  <si>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</si>
  <si>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</si>
  <si>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</si>
  <si>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</si>
  <si>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</si>
  <si>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</si>
  <si>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</si>
  <si>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</si>
  <si>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</si>
  <si>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</si>
  <si>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</si>
  <si>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</si>
  <si>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</si>
  <si>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</si>
  <si>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</si>
  <si>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</si>
  <si>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</si>
  <si>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</si>
  <si>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</si>
  <si>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</si>
  <si>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</si>
  <si>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</si>
  <si>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</si>
  <si>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</si>
  <si>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</si>
  <si>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</si>
  <si>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</si>
  <si>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</si>
  <si>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</si>
  <si>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</si>
  <si>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</si>
  <si>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</si>
  <si>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</si>
  <si>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</si>
  <si>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</si>
  <si>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</si>
  <si>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</si>
  <si>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</si>
  <si>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</si>
  <si>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</si>
  <si>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</si>
  <si>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</si>
  <si>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</si>
  <si>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</si>
  <si>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</si>
  <si>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</si>
  <si>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</si>
  <si>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</si>
  <si>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</si>
  <si>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</si>
  <si>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</si>
  <si>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</si>
  <si>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</si>
  <si>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</si>
  <si>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</si>
  <si>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</si>
  <si>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</si>
  <si>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</si>
  <si>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</si>
  <si>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</si>
  <si>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</si>
  <si>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</si>
  <si>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</si>
  <si>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</si>
  <si>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</si>
  <si>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</si>
  <si>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</si>
  <si>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</si>
  <si>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</si>
  <si>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</si>
  <si>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</si>
  <si>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</si>
  <si>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</si>
  <si>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</si>
  <si>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</si>
  <si>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</si>
  <si>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</si>
  <si>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</si>
  <si>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</si>
  <si>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</si>
  <si>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</si>
  <si>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</si>
  <si>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</si>
  <si>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</si>
  <si>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</si>
  <si>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</si>
  <si>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</si>
  <si>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</si>
  <si>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</si>
  <si>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</si>
  <si>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</si>
  <si>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</si>
  <si>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</si>
  <si>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</si>
  <si>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</si>
  <si>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</si>
  <si>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</si>
  <si>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</si>
  <si>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</si>
  <si>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</si>
  <si>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</si>
  <si>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</si>
  <si>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</si>
  <si>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</si>
  <si>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</si>
  <si>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</si>
  <si>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</si>
  <si>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</si>
  <si>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</si>
  <si>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</si>
  <si>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</si>
  <si>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</si>
  <si>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</si>
  <si>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</si>
  <si>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</si>
  <si>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</si>
  <si>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</si>
  <si>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</si>
  <si>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</si>
  <si>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</si>
  <si>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</si>
  <si>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</si>
  <si>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</si>
  <si>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</si>
  <si>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</si>
  <si>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</si>
  <si>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</si>
  <si>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</si>
  <si>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</si>
  <si>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</si>
  <si>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</si>
  <si>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</si>
  <si>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</si>
  <si>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</si>
  <si>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</si>
  <si>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</si>
  <si>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</si>
  <si>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</si>
  <si>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</si>
  <si>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</si>
  <si>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</si>
  <si>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</si>
  <si>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</si>
  <si>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</si>
  <si>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</si>
  <si>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</si>
  <si>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</si>
  <si>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</si>
  <si>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</si>
  <si>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</si>
  <si>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</si>
  <si>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</si>
  <si>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</si>
  <si>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</si>
  <si>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</si>
  <si>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</si>
  <si>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</si>
  <si>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</si>
  <si>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</si>
  <si>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</si>
  <si>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</si>
  <si>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</si>
  <si>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</si>
  <si>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</si>
  <si>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</si>
  <si>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</si>
  <si>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</si>
  <si>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</si>
  <si>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</si>
  <si>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</si>
  <si>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</si>
  <si>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</si>
  <si>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</si>
  <si>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</si>
  <si>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</si>
  <si>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</si>
  <si>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</si>
  <si>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</si>
  <si>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</si>
  <si>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</si>
  <si>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</si>
  <si>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</si>
  <si>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</si>
  <si>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</si>
  <si>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</si>
  <si>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</si>
  <si>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</si>
  <si>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</si>
  <si>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</si>
  <si>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</si>
  <si>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</si>
  <si>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</si>
  <si>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</si>
  <si>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</si>
  <si>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</si>
  <si>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</si>
  <si>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</si>
  <si>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</si>
  <si>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</si>
  <si>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</si>
  <si>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</si>
  <si>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</si>
  <si>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</si>
  <si>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</si>
  <si>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</si>
  <si>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</si>
  <si>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</si>
  <si>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</si>
  <si>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</si>
  <si>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</si>
  <si>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</si>
  <si>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</si>
  <si>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</si>
  <si>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</si>
  <si>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</si>
  <si>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</si>
  <si>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</si>
  <si>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</si>
  <si>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</si>
  <si>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</si>
  <si>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</si>
  <si>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</si>
  <si>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</si>
  <si>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</si>
  <si>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</si>
  <si>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</si>
  <si>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</si>
  <si>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</si>
  <si>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</si>
  <si>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</si>
  <si>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</si>
  <si>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</si>
  <si>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</si>
  <si>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</si>
  <si>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</si>
  <si>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</si>
  <si>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</si>
  <si>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</si>
  <si>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</si>
  <si>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</si>
  <si>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</si>
  <si>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</si>
  <si>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</si>
  <si>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</si>
  <si>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</si>
  <si>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</si>
  <si>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</si>
  <si>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</si>
  <si>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</si>
  <si>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</si>
  <si>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</si>
  <si>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</si>
  <si>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</si>
  <si>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</si>
  <si>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</si>
  <si>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</si>
  <si>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</si>
  <si>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</si>
  <si>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</si>
  <si>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</si>
  <si>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</si>
  <si>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</si>
  <si>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</si>
  <si>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</si>
  <si>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</si>
  <si>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</si>
  <si>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</si>
  <si>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</si>
  <si>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</si>
  <si>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</si>
  <si>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</si>
  <si>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</si>
  <si>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</si>
  <si>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</si>
  <si>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</si>
  <si>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</si>
  <si>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</si>
  <si>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</si>
  <si>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</si>
  <si>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</si>
  <si>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</si>
  <si>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</si>
  <si>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</si>
  <si>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</si>
  <si>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</si>
  <si>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</si>
  <si>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</si>
  <si>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</si>
  <si>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</si>
  <si>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</si>
  <si>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</si>
  <si>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</si>
  <si>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</si>
  <si>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</si>
  <si>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</si>
  <si>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</si>
  <si>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</si>
  <si>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</si>
  <si>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</si>
  <si>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</si>
  <si>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</si>
  <si>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</si>
  <si>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</si>
  <si>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</si>
  <si>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</si>
  <si>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</si>
  <si>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</si>
  <si>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</si>
  <si>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</si>
  <si>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</si>
  <si>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</si>
  <si>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</si>
  <si>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</si>
  <si>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</si>
  <si>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</si>
  <si>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</si>
  <si>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</si>
  <si>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</si>
  <si>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</si>
  <si>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</si>
  <si>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</si>
  <si>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</si>
  <si>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</si>
  <si>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</si>
  <si>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</si>
  <si>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</si>
  <si>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</si>
  <si>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</si>
  <si>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</si>
  <si>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</si>
  <si>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</si>
  <si>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</si>
  <si>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</si>
  <si>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</si>
  <si>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</si>
  <si>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</si>
  <si>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</si>
  <si>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</si>
  <si>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</si>
  <si>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</si>
  <si>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</si>
  <si>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</si>
  <si>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</si>
  <si>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</si>
  <si>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</si>
  <si>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</si>
  <si>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</si>
  <si>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</si>
  <si>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</si>
  <si>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</si>
  <si>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</si>
  <si>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</si>
  <si>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</si>
  <si>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</si>
  <si>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</si>
  <si>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</si>
  <si>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</si>
  <si>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</si>
  <si>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</si>
  <si>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</si>
  <si>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</si>
  <si>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</si>
  <si>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</si>
  <si>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</si>
  <si>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</si>
  <si>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</si>
  <si>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</si>
  <si>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</si>
  <si>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</si>
  <si>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</si>
  <si>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</si>
  <si>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</si>
  <si>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</si>
  <si>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</si>
  <si>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</si>
  <si>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</si>
  <si>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</si>
  <si>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</si>
  <si>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</si>
  <si>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</si>
  <si>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</si>
  <si>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</si>
  <si>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</si>
  <si>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</si>
  <si>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</si>
  <si>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</si>
  <si>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</si>
  <si>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</si>
  <si>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</si>
  <si>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</si>
  <si>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</si>
  <si>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</si>
  <si>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</si>
  <si>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</si>
  <si>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</si>
  <si>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</si>
  <si>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</si>
  <si>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</si>
  <si>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</si>
  <si>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</si>
  <si>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</si>
  <si>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</si>
  <si>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</si>
  <si>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</si>
  <si>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</si>
  <si>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</si>
  <si>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</si>
  <si>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</si>
  <si>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</si>
  <si>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</si>
  <si>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</si>
  <si>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</si>
  <si>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</si>
  <si>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</si>
  <si>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</si>
  <si>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</si>
  <si>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</si>
  <si>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</si>
  <si>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</si>
  <si>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</si>
  <si>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</si>
  <si>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</si>
  <si>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</si>
  <si>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</si>
  <si>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</si>
  <si>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</si>
  <si>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</si>
  <si>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</si>
  <si>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</si>
  <si>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</si>
  <si>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</si>
  <si>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</si>
  <si>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</si>
  <si>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</si>
  <si>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</si>
  <si>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</si>
  <si>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</si>
  <si>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</si>
  <si>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</si>
  <si>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</si>
  <si>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</si>
  <si>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</si>
  <si>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</si>
  <si>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</si>
  <si>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</si>
  <si>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</si>
  <si>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</si>
  <si>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</si>
  <si>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</si>
  <si>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</si>
  <si>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</si>
  <si>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</si>
  <si>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</si>
  <si>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</si>
  <si>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</si>
  <si>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</si>
  <si>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</si>
  <si>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</si>
  <si>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</si>
  <si>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</si>
  <si>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</si>
  <si>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</si>
  <si>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</si>
  <si>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</si>
  <si>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</si>
  <si>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</si>
  <si>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</si>
  <si>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</si>
  <si>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</si>
  <si>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</si>
  <si>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</si>
  <si>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</si>
  <si>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</si>
  <si>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</si>
  <si>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</si>
  <si>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</si>
  <si>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</si>
  <si>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</si>
  <si>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</si>
  <si>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</si>
  <si>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</si>
  <si>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</si>
  <si>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</si>
  <si>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</si>
  <si>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</si>
  <si>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</si>
  <si>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</si>
  <si>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</si>
  <si>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</si>
  <si>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</si>
  <si>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</si>
  <si>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</si>
  <si>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</si>
  <si>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</si>
  <si>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</si>
  <si>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</si>
  <si>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</si>
  <si>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</si>
  <si>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</si>
  <si>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</si>
  <si>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</si>
  <si>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</si>
  <si>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</si>
  <si>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</si>
  <si>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</si>
  <si>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</si>
  <si>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</si>
  <si>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</si>
  <si>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</si>
  <si>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</si>
  <si>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</si>
  <si>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</si>
  <si>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</si>
  <si>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</si>
  <si>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</si>
  <si>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</si>
  <si>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</si>
  <si>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</si>
  <si>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</si>
  <si>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</si>
  <si>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</si>
  <si>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</si>
  <si>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</si>
  <si>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</si>
  <si>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</si>
  <si>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</si>
  <si>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</si>
  <si>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</si>
  <si>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</si>
  <si>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</si>
  <si>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</si>
  <si>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</si>
  <si>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</si>
  <si>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</si>
  <si>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</si>
  <si>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</si>
  <si>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</si>
  <si>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</si>
  <si>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</si>
  <si>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</si>
  <si>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</si>
  <si>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</si>
  <si>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</si>
  <si>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</si>
  <si>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</si>
  <si>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</si>
  <si>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</si>
  <si>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</si>
  <si>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</si>
  <si>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</si>
  <si>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</si>
  <si>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</si>
  <si>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</si>
  <si>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</si>
  <si>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</si>
  <si>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</si>
  <si>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</si>
  <si>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</si>
  <si>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</si>
  <si>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</si>
  <si>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</si>
  <si>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</si>
  <si>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</si>
  <si>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</si>
  <si>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</si>
  <si>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</si>
  <si>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</si>
  <si>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</si>
  <si>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</si>
  <si>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</si>
  <si>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</si>
  <si>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</si>
  <si>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</si>
  <si>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</si>
  <si>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</si>
  <si>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</si>
  <si>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</si>
  <si>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</si>
  <si>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</si>
  <si>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</si>
  <si>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</si>
  <si>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</si>
  <si>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</si>
  <si>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</si>
  <si>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</si>
  <si>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</si>
  <si>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</si>
  <si>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</si>
  <si>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</si>
  <si>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</si>
  <si>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</si>
  <si>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</si>
  <si>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</si>
  <si>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</si>
  <si>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</si>
  <si>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</si>
  <si>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</si>
  <si>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</si>
  <si>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</si>
  <si>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</si>
  <si>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</si>
  <si>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</si>
  <si>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</si>
  <si>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</si>
  <si>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</si>
  <si>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</si>
  <si>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</si>
  <si>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</si>
  <si>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</si>
  <si>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</si>
  <si>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</si>
  <si>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</si>
  <si>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</si>
  <si>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</si>
  <si>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</si>
  <si>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</si>
  <si>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</si>
  <si>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</si>
  <si>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</si>
  <si>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</si>
  <si>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</si>
  <si>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</si>
  <si>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</si>
  <si>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</si>
  <si>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</si>
  <si>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</si>
  <si>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</si>
  <si>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</si>
  <si>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</si>
  <si>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</si>
  <si>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</si>
  <si>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</si>
  <si>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</si>
  <si>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</si>
  <si>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</si>
  <si>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</si>
  <si>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</si>
  <si>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</si>
  <si>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</si>
  <si>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</si>
  <si>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</si>
  <si>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</si>
  <si>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</si>
  <si>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</si>
  <si>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</si>
  <si>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</si>
  <si>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</si>
  <si>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</si>
  <si>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</si>
  <si>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</si>
  <si>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</si>
  <si>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</si>
  <si>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</si>
  <si>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</si>
  <si>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</si>
  <si>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</si>
  <si>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</si>
  <si>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</si>
  <si>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</si>
  <si>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</si>
  <si>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</si>
  <si>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</si>
  <si>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</si>
  <si>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</si>
  <si>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</si>
  <si>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</si>
  <si>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</si>
  <si>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</si>
  <si>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</si>
  <si>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</si>
  <si>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</si>
  <si>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</si>
  <si>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</si>
  <si>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</si>
  <si>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</si>
  <si>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</si>
  <si>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</si>
  <si>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</si>
  <si>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</si>
  <si>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</si>
  <si>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</si>
  <si>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</si>
  <si>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</si>
  <si>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</si>
  <si>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</si>
  <si>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</si>
  <si>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</si>
  <si>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</si>
  <si>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</si>
  <si>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</si>
  <si>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</si>
  <si>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</si>
  <si>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</si>
  <si>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</si>
  <si>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</si>
  <si>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</si>
  <si>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</si>
  <si>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</si>
  <si>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</si>
  <si>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</si>
  <si>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</si>
  <si>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</si>
  <si>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</si>
  <si>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</si>
  <si>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</si>
  <si>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</si>
  <si>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</si>
  <si>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</si>
  <si>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</si>
  <si>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</si>
  <si>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</si>
  <si>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</si>
  <si>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</si>
  <si>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</si>
  <si>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</si>
  <si>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</si>
  <si>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</si>
  <si>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</si>
  <si>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</si>
  <si>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</si>
  <si>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</si>
  <si>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</si>
  <si>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</si>
  <si>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</si>
  <si>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</si>
  <si>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</si>
  <si>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</si>
  <si>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</si>
  <si>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</si>
  <si>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</si>
  <si>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</si>
  <si>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</si>
  <si>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</si>
  <si>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</si>
  <si>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</si>
  <si>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</si>
  <si>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</si>
  <si>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</si>
  <si>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</si>
  <si>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</si>
  <si>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</si>
  <si>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</si>
  <si>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</si>
  <si>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</si>
  <si>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</si>
  <si>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</si>
  <si>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</si>
  <si>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</si>
  <si>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</si>
  <si>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</si>
  <si>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</si>
  <si>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</si>
  <si>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</si>
  <si>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</si>
  <si>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</si>
  <si>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</si>
  <si>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</si>
  <si>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</si>
  <si>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</si>
  <si>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</si>
  <si>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</si>
  <si>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</si>
  <si>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</si>
  <si>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</si>
  <si>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</si>
  <si>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</si>
  <si>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</si>
  <si>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</si>
  <si>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</si>
  <si>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</si>
  <si>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</si>
  <si>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</si>
  <si>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</si>
  <si>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</si>
  <si>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</si>
  <si>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</si>
  <si>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</si>
  <si>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</si>
  <si>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</si>
  <si>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</si>
  <si>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</si>
  <si>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</si>
  <si>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</si>
  <si>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</si>
  <si>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</si>
  <si>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</si>
  <si>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</si>
  <si>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</si>
  <si>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</si>
  <si>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</si>
  <si>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</si>
  <si>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</si>
  <si>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</si>
  <si>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</si>
  <si>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</si>
  <si>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</si>
  <si>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</si>
  <si>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</si>
  <si>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</si>
  <si>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</si>
  <si>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</si>
  <si>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</si>
  <si>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</si>
  <si>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</si>
  <si>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</si>
  <si>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</si>
  <si>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</si>
  <si>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</si>
  <si>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</si>
  <si>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</si>
  <si>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</si>
  <si>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</si>
  <si>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</si>
  <si>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</si>
  <si>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</si>
  <si>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</si>
  <si>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</si>
  <si>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</si>
  <si>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</si>
  <si>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</si>
  <si>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</si>
  <si>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</si>
  <si>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</si>
  <si>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</si>
  <si>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</si>
  <si>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</si>
  <si>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</si>
  <si>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</si>
  <si>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</si>
  <si>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</si>
  <si>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</si>
  <si>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</si>
  <si>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</si>
  <si>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</si>
  <si>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</si>
  <si>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</si>
  <si>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</si>
  <si>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</si>
  <si>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</si>
  <si>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</si>
  <si>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</si>
  <si>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</si>
  <si>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</si>
  <si>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</si>
  <si>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</si>
  <si>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</si>
  <si>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</si>
  <si>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</si>
  <si>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</si>
  <si>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</si>
  <si>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</si>
  <si>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</si>
  <si>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</si>
  <si>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</si>
  <si>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</si>
  <si>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</si>
  <si>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</si>
  <si>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</si>
  <si>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</si>
  <si>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</si>
  <si>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</si>
  <si>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</si>
  <si>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</si>
  <si>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</si>
  <si>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</si>
  <si>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</si>
  <si>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</si>
  <si>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</si>
  <si>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</si>
  <si>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</si>
  <si>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</si>
  <si>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</si>
  <si>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</si>
  <si>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</si>
  <si>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</si>
  <si>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</si>
  <si>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</si>
  <si>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</si>
  <si>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</si>
  <si>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</si>
  <si>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</si>
  <si>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</si>
  <si>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</si>
  <si>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</si>
  <si>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</si>
  <si>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</si>
  <si>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</si>
  <si>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</si>
  <si>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</si>
  <si>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</si>
  <si>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</si>
  <si>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</si>
  <si>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</si>
  <si>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</si>
  <si>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</si>
  <si>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</si>
  <si>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</si>
  <si>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</si>
  <si>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</si>
  <si>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</si>
  <si>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</si>
  <si>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</si>
  <si>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</si>
  <si>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</si>
  <si>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</si>
  <si>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</si>
  <si>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</si>
  <si>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</si>
  <si>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</si>
  <si>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</si>
  <si>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</si>
  <si>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</si>
  <si>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</si>
  <si>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</si>
  <si>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</si>
  <si>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</si>
  <si>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</si>
  <si>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</si>
  <si>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</si>
  <si>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</si>
  <si>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</si>
  <si>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</si>
  <si>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</si>
  <si>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</si>
  <si>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</si>
  <si>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</si>
  <si>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</si>
  <si>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</si>
  <si>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</si>
  <si>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</si>
  <si>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</si>
  <si>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</si>
  <si>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</si>
  <si>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</si>
  <si>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</si>
  <si>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</si>
  <si>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</si>
  <si>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</si>
  <si>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</si>
  <si>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</si>
  <si>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</si>
  <si>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</si>
  <si>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</si>
  <si>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</si>
  <si>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</si>
  <si>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</si>
  <si>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</si>
  <si>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</si>
  <si>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</si>
  <si>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</si>
  <si>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</si>
  <si>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</si>
  <si>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</si>
  <si>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</si>
  <si>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</si>
  <si>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</si>
  <si>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</si>
  <si>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</si>
  <si>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</si>
  <si>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</si>
  <si>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</si>
  <si>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</si>
  <si>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</si>
  <si>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</si>
  <si>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</si>
  <si>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</si>
  <si>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</si>
  <si>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</si>
  <si>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</si>
  <si>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</si>
  <si>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</si>
  <si>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</si>
  <si>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</si>
  <si>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</si>
  <si>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</si>
  <si>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</si>
  <si>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</si>
  <si>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</si>
  <si>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</si>
  <si>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</si>
  <si>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</si>
  <si>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</si>
  <si>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</si>
  <si>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</si>
  <si>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</si>
  <si>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</si>
  <si>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</si>
  <si>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</si>
  <si>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</si>
  <si>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</si>
  <si>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</si>
  <si>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</si>
  <si>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</si>
  <si>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</si>
  <si>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</si>
  <si>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</si>
  <si>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</si>
  <si>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</si>
  <si>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</si>
  <si>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</si>
  <si>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</si>
  <si>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</si>
  <si>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</si>
  <si>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</si>
  <si>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</si>
  <si>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</si>
  <si>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</si>
  <si>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</si>
  <si>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</si>
  <si>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</si>
  <si>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</si>
  <si>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</si>
  <si>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</si>
  <si>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</si>
  <si>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</si>
  <si>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</si>
  <si>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</si>
  <si>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</si>
  <si>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</si>
  <si>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</si>
  <si>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</si>
  <si>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</si>
  <si>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</si>
  <si>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</si>
  <si>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</si>
  <si>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</si>
  <si>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</si>
  <si>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</si>
  <si>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</si>
  <si>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</si>
  <si>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</si>
  <si>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</si>
  <si>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</si>
  <si>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</si>
  <si>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</si>
  <si>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</si>
  <si>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</si>
  <si>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</si>
  <si>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</si>
  <si>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</si>
  <si>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</si>
  <si>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</si>
  <si>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</si>
  <si>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</si>
  <si>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</si>
  <si>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</si>
  <si>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</si>
  <si>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</si>
  <si>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</si>
  <si>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</si>
  <si>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</si>
  <si>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</si>
  <si>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</si>
  <si>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</si>
  <si>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</si>
  <si>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</si>
  <si>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</si>
  <si>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</si>
  <si>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</si>
  <si>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</si>
  <si>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</si>
  <si>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</si>
  <si>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</si>
  <si>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</si>
  <si>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</si>
  <si>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</si>
  <si>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</si>
  <si>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</si>
  <si>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</si>
  <si>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</si>
  <si>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</si>
  <si>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</si>
  <si>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</si>
  <si>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</si>
  <si>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</si>
  <si>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</si>
  <si>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</si>
  <si>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</si>
  <si>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</si>
  <si>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</si>
  <si>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</si>
  <si>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</si>
  <si>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</si>
  <si>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</si>
  <si>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</si>
  <si>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</si>
  <si>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</si>
  <si>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</si>
  <si>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</si>
  <si>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</si>
  <si>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</si>
  <si>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</si>
  <si>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</si>
  <si>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</si>
  <si>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</si>
  <si>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</si>
  <si>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</si>
  <si>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</si>
  <si>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</si>
  <si>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</si>
  <si>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</si>
  <si>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</si>
  <si>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</si>
  <si>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</si>
  <si>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</si>
  <si>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</si>
  <si>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</si>
  <si>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</si>
  <si>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</si>
  <si>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</si>
  <si>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</si>
  <si>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</si>
  <si>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</si>
  <si>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</si>
  <si>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</si>
  <si>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</si>
  <si>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</si>
  <si>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</si>
  <si>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</si>
  <si>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</si>
  <si>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</si>
  <si>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</si>
  <si>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</si>
  <si>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</si>
  <si>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</si>
  <si>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</si>
  <si>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</si>
  <si>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</si>
  <si>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</si>
  <si>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</si>
  <si>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</si>
  <si>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</si>
  <si>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</si>
  <si>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</si>
  <si>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</si>
  <si>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</si>
  <si>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</si>
  <si>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</si>
  <si>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</si>
  <si>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</si>
  <si>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</si>
  <si>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</si>
  <si>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</si>
  <si>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</si>
  <si>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</si>
  <si>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</si>
  <si>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</si>
  <si>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</si>
  <si>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</si>
  <si>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</si>
  <si>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</si>
  <si>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</si>
  <si>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</si>
  <si>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</si>
  <si>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</si>
  <si>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</si>
  <si>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</si>
  <si>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</si>
  <si>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</si>
  <si>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</si>
  <si>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</si>
  <si>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</si>
  <si>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</si>
  <si>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</si>
  <si>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</si>
  <si>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</si>
  <si>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</si>
  <si>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</si>
  <si>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</si>
  <si>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</si>
  <si>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</si>
  <si>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</si>
  <si>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</si>
  <si>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</si>
  <si>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</si>
  <si>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</si>
  <si>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</si>
  <si>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</si>
  <si>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</si>
  <si>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</si>
  <si>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</si>
  <si>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</si>
  <si>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</si>
  <si>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</si>
  <si>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</si>
  <si>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</si>
  <si>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</si>
  <si>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</si>
  <si>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</si>
  <si>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</si>
  <si>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</si>
  <si>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</si>
  <si>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</si>
  <si>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</si>
  <si>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</si>
  <si>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</si>
  <si>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</si>
  <si>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</si>
  <si>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</si>
  <si>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</si>
  <si>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</si>
  <si>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</si>
  <si>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</si>
  <si>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</si>
  <si>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</si>
  <si>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</si>
  <si>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</si>
  <si>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</si>
  <si>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</si>
  <si>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</si>
  <si>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</si>
  <si>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</si>
  <si>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</si>
  <si>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</si>
  <si>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</si>
  <si>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</si>
  <si>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</si>
  <si>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</si>
  <si>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</si>
  <si>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</si>
  <si>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</si>
  <si>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</si>
  <si>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</si>
  <si>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</si>
  <si>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</si>
  <si>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</si>
  <si>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</si>
  <si>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</si>
  <si>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</si>
  <si>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</si>
  <si>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</si>
  <si>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</si>
  <si>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</si>
  <si>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</si>
  <si>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</si>
  <si>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</si>
  <si>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</si>
  <si>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</si>
  <si>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</si>
  <si>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</si>
  <si>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</si>
  <si>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</si>
  <si>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</si>
  <si>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</si>
  <si>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</si>
  <si>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</si>
  <si>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</si>
  <si>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</si>
  <si>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</si>
  <si>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</si>
  <si>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</si>
  <si>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</si>
  <si>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</si>
  <si>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</si>
  <si>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</si>
  <si>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</si>
  <si>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</si>
  <si>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</si>
  <si>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</si>
  <si>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</si>
  <si>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</si>
  <si>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</si>
  <si>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</si>
  <si>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</si>
  <si>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</si>
  <si>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</si>
  <si>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</si>
  <si>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</si>
  <si>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</si>
  <si>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</si>
  <si>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</si>
  <si>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</si>
  <si>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</si>
  <si>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</si>
  <si>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</si>
  <si>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</si>
  <si>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</si>
  <si>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</si>
  <si>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</si>
  <si>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</si>
  <si>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</si>
  <si>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</si>
  <si>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</si>
  <si>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</si>
  <si>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</si>
  <si>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</si>
  <si>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</si>
  <si>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</si>
  <si>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</si>
  <si>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</si>
  <si>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</si>
  <si>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</si>
  <si>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</si>
  <si>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</si>
  <si>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</si>
  <si>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</si>
  <si>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</si>
  <si>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</si>
  <si>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</si>
  <si>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</si>
  <si>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</si>
  <si>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</si>
  <si>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</si>
  <si>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</si>
  <si>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</si>
  <si>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</si>
  <si>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</si>
  <si>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</si>
  <si>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</si>
  <si>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</si>
  <si>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</si>
  <si>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</si>
  <si>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</si>
  <si>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</si>
  <si>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</si>
  <si>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</si>
  <si>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</si>
  <si>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</si>
  <si>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</si>
  <si>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</si>
  <si>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</si>
  <si>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</si>
  <si>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</si>
  <si>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</si>
  <si>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</si>
  <si>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</si>
  <si>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</si>
  <si>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</si>
  <si>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</si>
  <si>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</si>
  <si>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</si>
  <si>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</si>
  <si>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</si>
  <si>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</si>
  <si>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</si>
  <si>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</si>
  <si>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</si>
  <si>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</si>
  <si>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</si>
  <si>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</si>
  <si>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</si>
  <si>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</si>
  <si>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</si>
  <si>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</si>
  <si>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</si>
  <si>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</si>
  <si>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</si>
  <si>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</si>
  <si>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</si>
  <si>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</si>
  <si>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</si>
  <si>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</si>
  <si>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</si>
  <si>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</si>
  <si>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</si>
  <si>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</si>
  <si>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</si>
  <si>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</si>
  <si>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</si>
  <si>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</si>
  <si>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</si>
  <si>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</si>
  <si>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</si>
  <si>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</si>
  <si>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</si>
  <si>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</si>
  <si>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</si>
  <si>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</si>
  <si>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</si>
  <si>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</si>
  <si>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</si>
  <si>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</si>
  <si>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</si>
  <si>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</si>
  <si>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</si>
  <si>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</si>
  <si>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</si>
  <si>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</si>
  <si>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</si>
  <si>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</si>
  <si>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</si>
  <si>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</si>
  <si>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</si>
  <si>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</si>
  <si>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</si>
  <si>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</si>
  <si>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</si>
  <si>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</si>
  <si>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</si>
  <si>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</si>
  <si>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</si>
  <si>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</si>
  <si>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</si>
  <si>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</si>
  <si>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</si>
  <si>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</si>
  <si>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</si>
  <si>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</si>
  <si>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</si>
  <si>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</si>
  <si>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</si>
  <si>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</si>
  <si>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</si>
  <si>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</si>
  <si>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</si>
  <si>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</si>
  <si>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</si>
  <si>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</si>
  <si>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</si>
  <si>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</si>
  <si>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</si>
  <si>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</si>
  <si>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</si>
  <si>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</si>
  <si>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</si>
  <si>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</si>
  <si>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</si>
  <si>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</si>
  <si>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</si>
  <si>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</si>
  <si>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</si>
  <si>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</si>
  <si>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</si>
  <si>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</si>
  <si>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</si>
  <si>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</si>
  <si>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</si>
  <si>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</si>
  <si>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</si>
  <si>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</si>
  <si>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</si>
  <si>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</si>
  <si>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</si>
  <si>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</si>
  <si>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</si>
  <si>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</si>
  <si>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</si>
  <si>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</si>
  <si>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</si>
  <si>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</si>
  <si>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</si>
  <si>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</si>
  <si>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</si>
  <si>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</si>
  <si>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</si>
  <si>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</si>
  <si>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</si>
  <si>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</si>
  <si>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</si>
  <si>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</si>
  <si>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</si>
  <si>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</si>
  <si>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</si>
  <si>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</si>
  <si>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</si>
  <si>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</si>
  <si>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</si>
  <si>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</si>
  <si>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</si>
  <si>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</si>
  <si>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</si>
  <si>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</si>
  <si>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</si>
  <si>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</si>
  <si>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</si>
  <si>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</si>
  <si>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</si>
  <si>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</si>
  <si>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</si>
  <si>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</si>
  <si>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</si>
  <si>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</si>
  <si>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</si>
  <si>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</si>
  <si>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</si>
  <si>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</si>
  <si>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</si>
  <si>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</si>
  <si>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</si>
  <si>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</si>
  <si>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</si>
  <si>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</si>
  <si>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</si>
  <si>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</si>
  <si>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</si>
  <si>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</si>
  <si>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</si>
  <si>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</si>
  <si>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</si>
  <si>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</si>
  <si>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</si>
  <si>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</si>
  <si>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</si>
  <si>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</si>
  <si>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</si>
  <si>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</si>
  <si>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</si>
  <si>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</si>
  <si>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</si>
  <si>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</si>
  <si>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</si>
  <si>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</si>
  <si>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</si>
  <si>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</si>
  <si>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</si>
  <si>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</si>
  <si>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</si>
  <si>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</si>
  <si>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</si>
  <si>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</si>
  <si>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</si>
  <si>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</si>
  <si>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</si>
  <si>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</si>
  <si>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</si>
  <si>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</si>
  <si>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</si>
  <si>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</si>
  <si>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</si>
  <si>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</si>
  <si>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</si>
  <si>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</si>
  <si>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</si>
  <si>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</si>
  <si>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</si>
  <si>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</si>
  <si>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</si>
  <si>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</si>
  <si>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</si>
  <si>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</si>
  <si>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</si>
  <si>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</si>
  <si>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</si>
  <si>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</si>
  <si>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</si>
  <si>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</si>
  <si>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</si>
  <si>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</si>
  <si>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</si>
  <si>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</si>
  <si>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</si>
  <si>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</si>
  <si>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</si>
  <si>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</si>
  <si>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</si>
  <si>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</si>
  <si>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</si>
  <si>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</si>
  <si>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</si>
  <si>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</si>
  <si>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</si>
  <si>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</si>
  <si>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</si>
  <si>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</si>
  <si>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</si>
  <si>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</si>
  <si>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</si>
  <si>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</si>
  <si>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</si>
  <si>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</si>
  <si>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</si>
  <si>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</si>
  <si>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</si>
  <si>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</si>
  <si>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</si>
  <si>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</si>
  <si>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</si>
  <si>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</si>
  <si>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</si>
  <si>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</si>
  <si>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</si>
  <si>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</si>
  <si>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</si>
  <si>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</si>
  <si>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</si>
  <si>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</si>
  <si>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</si>
  <si>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</si>
  <si>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</si>
  <si>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</si>
  <si>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</si>
  <si>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</si>
  <si>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</si>
  <si>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</si>
  <si>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</si>
  <si>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</si>
  <si>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</si>
  <si>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</si>
  <si>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</si>
  <si>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</si>
  <si>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</si>
  <si>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</si>
  <si>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</si>
  <si>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</si>
  <si>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</si>
  <si>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</si>
  <si>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</si>
  <si>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</si>
  <si>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</si>
  <si>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</si>
  <si>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</si>
  <si>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</si>
  <si>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</si>
  <si>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</si>
  <si>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</si>
  <si>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</si>
  <si>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</si>
  <si>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</si>
  <si>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</si>
  <si>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</si>
  <si>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</si>
  <si>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</si>
  <si>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</si>
  <si>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</si>
  <si>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</si>
  <si>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</si>
  <si>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</si>
  <si>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</si>
  <si>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</si>
  <si>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</si>
  <si>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</si>
  <si>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</si>
  <si>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</si>
  <si>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</si>
  <si>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</si>
  <si>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</si>
  <si>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</si>
  <si>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</si>
  <si>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</si>
  <si>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</si>
  <si>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</si>
  <si>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</si>
  <si>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</si>
  <si>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</si>
  <si>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</si>
  <si>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</si>
  <si>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</si>
  <si>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</si>
  <si>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</si>
  <si>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</si>
  <si>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</si>
  <si>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</si>
  <si>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</si>
  <si>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</si>
  <si>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</si>
  <si>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</si>
  <si>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</si>
  <si>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</si>
  <si>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</si>
  <si>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</si>
  <si>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</si>
  <si>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</si>
  <si>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</si>
  <si>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</si>
  <si>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</si>
  <si>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</si>
  <si>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</si>
  <si>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</si>
  <si>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</si>
  <si>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</si>
  <si>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</si>
  <si>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</si>
  <si>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</si>
  <si>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</si>
  <si>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</si>
  <si>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</si>
  <si>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</si>
  <si>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</si>
  <si>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</si>
  <si>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</si>
  <si>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</si>
  <si>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</si>
  <si>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</si>
  <si>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</si>
  <si>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</si>
  <si>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</si>
  <si>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</si>
  <si>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</si>
  <si>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</si>
  <si>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</si>
  <si>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</si>
  <si>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</si>
  <si>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</si>
  <si>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</si>
  <si>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</si>
  <si>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</si>
  <si>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</si>
  <si>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</si>
  <si>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</si>
  <si>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</si>
  <si>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</si>
  <si>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</si>
  <si>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</si>
  <si>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</si>
  <si>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</si>
  <si>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</si>
  <si>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</si>
  <si>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</si>
  <si>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</si>
  <si>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</si>
  <si>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</si>
  <si>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</si>
  <si>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</si>
  <si>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</si>
  <si>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</si>
  <si>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</si>
  <si>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</si>
  <si>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</si>
  <si>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</si>
  <si>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</si>
  <si>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</si>
  <si>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</si>
  <si>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</si>
  <si>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</si>
  <si>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</si>
  <si>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</si>
  <si>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</si>
  <si>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</si>
  <si>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</si>
  <si>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</si>
  <si>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</si>
  <si>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</si>
  <si>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</si>
  <si>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</si>
  <si>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</si>
  <si>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</si>
  <si>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</si>
  <si>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</si>
  <si>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</si>
  <si>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</si>
  <si>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</si>
  <si>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</si>
  <si>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</si>
  <si>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</si>
  <si>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</si>
  <si>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</si>
  <si>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</si>
  <si>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</si>
  <si>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</si>
  <si>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</si>
  <si>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</si>
  <si>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</si>
  <si>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</si>
  <si>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</si>
  <si>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</si>
  <si>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</si>
  <si>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</si>
  <si>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</si>
  <si>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</si>
  <si>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</si>
  <si>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</si>
  <si>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</si>
  <si>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</si>
  <si>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</si>
  <si>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</si>
  <si>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</si>
  <si>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</si>
  <si>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</si>
  <si>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</si>
  <si>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</si>
  <si>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</si>
  <si>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</si>
  <si>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</si>
  <si>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</si>
  <si>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</si>
  <si>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</si>
  <si>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</si>
  <si>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</si>
  <si>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</si>
  <si>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</si>
  <si>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</si>
  <si>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</si>
  <si>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</si>
  <si>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</si>
  <si>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</si>
  <si>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</si>
  <si>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</si>
  <si>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</si>
  <si>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</si>
  <si>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</si>
  <si>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</si>
  <si>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</si>
  <si>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</si>
  <si>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</si>
  <si>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</si>
  <si>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</si>
  <si>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</si>
  <si>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</si>
  <si>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</si>
  <si>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</si>
  <si>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</si>
  <si>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</si>
  <si>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</si>
  <si>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</si>
  <si>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</si>
  <si>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</si>
  <si>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</si>
  <si>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</si>
  <si>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</si>
  <si>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</si>
  <si>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</si>
  <si>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</si>
  <si>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</si>
  <si>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</si>
  <si>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</si>
  <si>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</si>
  <si>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</si>
  <si>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</si>
  <si>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</si>
  <si>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</si>
  <si>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</si>
  <si>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</si>
  <si>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</si>
  <si>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</si>
  <si>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</si>
  <si>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</si>
  <si>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</si>
  <si>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</si>
  <si>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</si>
  <si>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</si>
  <si>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</si>
  <si>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</si>
  <si>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</si>
  <si>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</si>
  <si>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</si>
  <si>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</si>
  <si>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</si>
  <si>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</si>
  <si>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</si>
  <si>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</si>
  <si>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</si>
  <si>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</si>
  <si>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</si>
  <si>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</si>
  <si>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</si>
  <si>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</si>
  <si>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</si>
  <si>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</si>
  <si>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</si>
  <si>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</si>
  <si>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</si>
  <si>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</si>
  <si>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</si>
  <si>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</si>
  <si>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</si>
  <si>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</si>
  <si>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</si>
  <si>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</si>
  <si>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</si>
  <si>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</si>
  <si>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</si>
  <si>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</si>
  <si>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</si>
  <si>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</si>
  <si>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</si>
  <si>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</si>
  <si>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</si>
  <si>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</si>
  <si>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</si>
  <si>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</si>
  <si>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</si>
  <si>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</si>
  <si>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</si>
  <si>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</si>
  <si>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</si>
  <si>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</si>
  <si>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</si>
  <si>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</si>
  <si>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</si>
  <si>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</si>
  <si>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</si>
  <si>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</si>
  <si>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</si>
  <si>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</si>
  <si>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</si>
  <si>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</si>
  <si>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</si>
  <si>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</si>
  <si>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</si>
  <si>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</si>
  <si>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</si>
  <si>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</si>
  <si>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</si>
  <si>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</si>
  <si>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</si>
  <si>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</si>
  <si>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</si>
  <si>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</si>
  <si>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</si>
  <si>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</si>
  <si>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</si>
  <si>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</si>
  <si>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</si>
  <si>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</si>
  <si>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</si>
  <si>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</si>
  <si>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</si>
  <si>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</si>
  <si>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</si>
  <si>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</si>
  <si>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</si>
  <si>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</si>
  <si>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</si>
  <si>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</si>
  <si>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</si>
  <si>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</si>
  <si>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</si>
  <si>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</si>
  <si>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</si>
  <si>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</si>
  <si>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</si>
  <si>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</si>
  <si>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</si>
  <si>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</si>
  <si>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</si>
  <si>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</si>
  <si>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</si>
  <si>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</si>
  <si>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</si>
  <si>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</si>
  <si>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</si>
  <si>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</si>
  <si>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</si>
  <si>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</si>
  <si>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</si>
  <si>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</si>
  <si>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</si>
  <si>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</si>
  <si>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</si>
  <si>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</si>
  <si>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</si>
  <si>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</si>
  <si>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</si>
  <si>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</si>
  <si>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</si>
  <si>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</si>
  <si>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</si>
  <si>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</si>
  <si>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</si>
  <si>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</si>
  <si>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</si>
  <si>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</si>
  <si>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</si>
  <si>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</si>
  <si>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</si>
  <si>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</si>
  <si>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</si>
  <si>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</si>
  <si>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</si>
  <si>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</si>
  <si>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</si>
  <si>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</si>
  <si>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</si>
  <si>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</si>
  <si>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</si>
  <si>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</si>
  <si>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</si>
  <si>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</si>
  <si>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</si>
  <si>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</si>
  <si>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</si>
  <si>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</si>
  <si>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</si>
  <si>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</si>
  <si>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</si>
  <si>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</si>
  <si>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</si>
  <si>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</si>
  <si>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</si>
  <si>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</si>
  <si>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</si>
  <si>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</si>
  <si>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</si>
  <si>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</si>
  <si>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</si>
  <si>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</si>
  <si>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</si>
  <si>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</si>
  <si>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</si>
  <si>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</si>
  <si>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</si>
  <si>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</si>
  <si>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</si>
  <si>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</si>
  <si>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</si>
  <si>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</si>
  <si>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</si>
  <si>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</si>
  <si>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</si>
  <si>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</si>
  <si>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</si>
  <si>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</si>
  <si>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</si>
  <si>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</si>
  <si>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</si>
  <si>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</si>
  <si>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</si>
  <si>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</si>
  <si>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</si>
  <si>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</si>
  <si>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</si>
  <si>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</si>
  <si>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</si>
  <si>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</si>
  <si>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</si>
  <si>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</si>
  <si>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</si>
  <si>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</si>
  <si>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</si>
  <si>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</si>
  <si>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</si>
  <si>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</si>
  <si>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</si>
  <si>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</si>
  <si>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</si>
  <si>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</si>
  <si>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</si>
  <si>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</si>
  <si>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</si>
  <si>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</si>
  <si>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</si>
  <si>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</si>
  <si>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</si>
  <si>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</si>
  <si>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</si>
  <si>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</si>
  <si>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</si>
  <si>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</si>
  <si>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</si>
  <si>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</si>
  <si>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</si>
  <si>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</si>
  <si>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</si>
  <si>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</si>
  <si>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</si>
  <si>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</si>
  <si>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</si>
  <si>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</si>
  <si>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</si>
  <si>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</si>
  <si>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</si>
  <si>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</si>
  <si>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</si>
  <si>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</si>
  <si>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</si>
  <si>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</si>
  <si>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</si>
  <si>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</si>
  <si>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</si>
  <si>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</si>
  <si>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</si>
  <si>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</si>
  <si>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</si>
  <si>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</si>
  <si>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</si>
  <si>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</si>
  <si>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</si>
  <si>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</si>
  <si>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</si>
  <si>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</si>
  <si>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</si>
  <si>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</si>
  <si>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</si>
  <si>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</si>
  <si>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</si>
  <si>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</si>
  <si>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</si>
  <si>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</si>
  <si>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</si>
  <si>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</si>
  <si>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</si>
  <si>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</si>
  <si>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</si>
  <si>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</si>
  <si>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</si>
  <si>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</si>
  <si>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</si>
  <si>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</si>
  <si>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</si>
  <si>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</si>
  <si>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</si>
  <si>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</si>
  <si>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</si>
  <si>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</si>
  <si>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</si>
  <si>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</si>
  <si>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</si>
  <si>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</si>
  <si>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</si>
  <si>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</si>
  <si>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</si>
  <si>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</si>
  <si>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</si>
  <si>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</si>
  <si>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</si>
  <si>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</si>
  <si>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</si>
  <si>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</si>
  <si>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</si>
  <si>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</si>
  <si>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</si>
  <si>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</si>
  <si>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</si>
  <si>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</si>
  <si>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</si>
  <si>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</si>
  <si>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</si>
  <si>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</si>
  <si>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</si>
  <si>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</si>
  <si>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</si>
  <si>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</si>
  <si>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</si>
  <si>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</si>
  <si>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</si>
  <si>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</si>
  <si>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</si>
  <si>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</si>
  <si>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</si>
  <si>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</si>
  <si>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</si>
  <si>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</si>
  <si>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</si>
  <si>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</si>
  <si>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</si>
  <si>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</si>
  <si>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</si>
  <si>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</si>
  <si>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</si>
  <si>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</si>
  <si>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</si>
  <si>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</si>
  <si>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</si>
  <si>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</si>
  <si>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</si>
  <si>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</si>
  <si>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</si>
  <si>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</si>
  <si>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</si>
  <si>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</si>
  <si>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</si>
  <si>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</si>
  <si>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</si>
  <si>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</si>
  <si>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</si>
  <si>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</si>
  <si>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</si>
  <si>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</si>
  <si>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</si>
  <si>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</si>
  <si>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</si>
  <si>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</si>
  <si>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</si>
  <si>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</si>
  <si>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</si>
  <si>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</si>
  <si>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</si>
  <si>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</si>
  <si>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</si>
  <si>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</si>
  <si>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</si>
  <si>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</si>
  <si>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</si>
  <si>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</si>
  <si>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</si>
  <si>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</si>
  <si>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</si>
  <si>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</si>
  <si>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</si>
  <si>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</si>
  <si>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</si>
  <si>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</si>
  <si>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</si>
  <si>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</si>
  <si>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</si>
  <si>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</si>
  <si>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</si>
  <si>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</si>
  <si>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</si>
  <si>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</si>
  <si>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</si>
  <si>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</si>
  <si>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</si>
  <si>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</si>
  <si>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</si>
  <si>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</si>
  <si>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</si>
  <si>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</si>
  <si>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</si>
  <si>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</si>
  <si>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</si>
  <si>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</si>
  <si>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</si>
  <si>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</si>
  <si>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</si>
  <si>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</si>
  <si>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</si>
  <si>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</si>
  <si>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</si>
  <si>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</si>
  <si>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</si>
  <si>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</si>
  <si>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</si>
  <si>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</si>
  <si>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</si>
  <si>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</si>
  <si>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</si>
  <si>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</si>
  <si>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</si>
  <si>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</si>
  <si>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</si>
  <si>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</si>
  <si>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</si>
  <si>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</si>
  <si>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</si>
  <si>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</si>
  <si>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</si>
  <si>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</si>
  <si>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</si>
  <si>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</si>
  <si>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</si>
  <si>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</si>
  <si>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</si>
  <si>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</si>
  <si>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</si>
  <si>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</si>
  <si>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</si>
  <si>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</si>
  <si>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</si>
  <si>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</si>
  <si>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</si>
  <si>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</si>
  <si>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</si>
  <si>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</si>
  <si>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</si>
  <si>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</si>
  <si>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</si>
  <si>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</si>
  <si>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</si>
  <si>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</si>
  <si>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</si>
  <si>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</si>
  <si>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</si>
  <si>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</si>
  <si>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</si>
  <si>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</si>
  <si>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</si>
  <si>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</si>
  <si>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</si>
  <si>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</si>
  <si>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</si>
  <si>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</si>
  <si>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</si>
  <si>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</si>
  <si>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</si>
  <si>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</si>
  <si>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</si>
  <si>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</si>
  <si>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</si>
  <si>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</si>
  <si>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</si>
  <si>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</si>
  <si>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</si>
  <si>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</si>
  <si>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</si>
  <si>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</si>
  <si>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</si>
  <si>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</si>
  <si>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</si>
  <si>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</si>
  <si>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</si>
  <si>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</si>
  <si>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</si>
  <si>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</si>
  <si>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</si>
  <si>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</si>
  <si>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</si>
  <si>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</si>
  <si>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</si>
  <si>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</si>
  <si>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</si>
  <si>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</si>
  <si>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</si>
  <si>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</si>
  <si>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</si>
  <si>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</si>
  <si>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</si>
  <si>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</si>
  <si>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</si>
  <si>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</si>
  <si>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</si>
  <si>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</si>
  <si>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</si>
  <si>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</si>
  <si>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</si>
  <si>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</si>
  <si>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</si>
  <si>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</si>
  <si>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</si>
  <si>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</si>
  <si>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</si>
  <si>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</si>
  <si>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</si>
  <si>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</si>
  <si>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</si>
  <si>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</si>
  <si>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</si>
  <si>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</si>
  <si>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</si>
  <si>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</si>
  <si>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</si>
  <si>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</si>
  <si>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</si>
  <si>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</si>
  <si>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</si>
  <si>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</si>
  <si>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</si>
  <si>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</si>
  <si>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</si>
  <si>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</si>
  <si>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</si>
  <si>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</si>
  <si>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</si>
  <si>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</si>
  <si>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</si>
  <si>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</si>
  <si>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</si>
  <si>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</si>
  <si>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</si>
  <si>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</si>
  <si>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</si>
  <si>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</si>
  <si>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</si>
  <si>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</si>
  <si>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</si>
  <si>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</si>
  <si>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</si>
  <si>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</si>
  <si>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</si>
  <si>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</si>
  <si>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</si>
  <si>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</si>
  <si>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</si>
  <si>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</si>
  <si>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</si>
  <si>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</si>
  <si>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</si>
  <si>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</si>
  <si>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</si>
  <si>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</si>
  <si>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</si>
  <si>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</si>
  <si>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</si>
  <si>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</si>
  <si>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</si>
  <si>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</si>
  <si>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</si>
  <si>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</si>
  <si>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</si>
  <si>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</si>
  <si>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</si>
  <si>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</si>
  <si>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</si>
  <si>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</si>
  <si>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</si>
  <si>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</si>
  <si>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</si>
  <si>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</si>
  <si>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</si>
  <si>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</si>
  <si>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</si>
  <si>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</si>
  <si>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</si>
  <si>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</si>
  <si>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</si>
  <si>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</si>
  <si>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</si>
  <si>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</si>
  <si>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</si>
  <si>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</si>
  <si>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</si>
  <si>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</si>
  <si>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</si>
  <si>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</si>
  <si>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</si>
  <si>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</si>
  <si>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</si>
  <si>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</si>
  <si>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</si>
  <si>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</si>
  <si>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</si>
  <si>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</si>
  <si>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</si>
  <si>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</si>
  <si>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</si>
  <si>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</si>
  <si>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</si>
  <si>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</si>
  <si>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</si>
  <si>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</si>
  <si>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</si>
  <si>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</si>
  <si>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</si>
  <si>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</si>
  <si>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</si>
  <si>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</si>
  <si>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</si>
  <si>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</si>
  <si>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</si>
  <si>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</si>
  <si>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</si>
  <si>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</si>
  <si>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</si>
  <si>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</si>
  <si>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</si>
  <si>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</si>
  <si>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</si>
  <si>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</si>
  <si>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</si>
  <si>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</si>
  <si>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</si>
  <si>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</si>
  <si>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</si>
  <si>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</si>
  <si>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</si>
  <si>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</si>
  <si>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</si>
  <si>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</si>
  <si>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</si>
  <si>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</si>
  <si>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</si>
  <si>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</si>
  <si>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</si>
  <si>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</si>
  <si>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</si>
  <si>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</si>
  <si>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</si>
  <si>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</si>
  <si>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</si>
  <si>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</si>
  <si>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</si>
  <si>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</si>
  <si>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</si>
  <si>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</si>
  <si>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</si>
  <si>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</si>
  <si>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</si>
  <si>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</si>
  <si>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</si>
  <si>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</si>
  <si>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</si>
  <si>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</si>
  <si>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</si>
  <si>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</si>
  <si>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</si>
  <si>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</si>
  <si>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</si>
  <si>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</si>
  <si>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</si>
  <si>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</si>
  <si>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</si>
  <si>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</si>
  <si>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</si>
  <si>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</si>
  <si>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</si>
  <si>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</si>
  <si>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</si>
  <si>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</si>
  <si>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</si>
  <si>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</si>
  <si>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</si>
  <si>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</si>
  <si>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</si>
  <si>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</si>
  <si>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</si>
  <si>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</si>
  <si>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</si>
  <si>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</si>
  <si>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</si>
  <si>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</si>
  <si>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</si>
  <si>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</si>
  <si>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</si>
  <si>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</si>
  <si>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</si>
  <si>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</si>
  <si>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</si>
  <si>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</si>
  <si>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</si>
  <si>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</si>
  <si>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</si>
  <si>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</si>
  <si>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</si>
  <si>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</si>
  <si>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</si>
  <si>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</si>
  <si>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</si>
  <si>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</si>
  <si>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</si>
  <si>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</si>
  <si>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</si>
  <si>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</si>
  <si>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</si>
  <si>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</si>
  <si>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</si>
  <si>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</si>
  <si>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</si>
  <si>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</si>
  <si>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</si>
  <si>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</si>
  <si>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</si>
  <si>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</si>
  <si>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</si>
  <si>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</si>
  <si>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</si>
  <si>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</si>
  <si>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</si>
  <si>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</si>
  <si>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</si>
  <si>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</si>
  <si>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</si>
  <si>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</si>
  <si>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</si>
  <si>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</si>
  <si>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</si>
  <si>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</si>
  <si>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</si>
  <si>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</si>
  <si>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</si>
  <si>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</si>
  <si>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</si>
  <si>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</si>
  <si>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</si>
  <si>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</si>
  <si>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</si>
  <si>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</si>
  <si>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</si>
  <si>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</si>
  <si>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</si>
  <si>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</si>
  <si>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</si>
  <si>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</si>
  <si>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</si>
  <si>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</si>
  <si>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</si>
  <si>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</si>
  <si>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</si>
  <si>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</si>
  <si>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</si>
  <si>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</si>
  <si>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</si>
  <si>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</si>
  <si>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</si>
  <si>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</si>
  <si>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</si>
  <si>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</si>
  <si>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</si>
  <si>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</si>
  <si>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</si>
  <si>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</si>
  <si>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</si>
  <si>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</si>
  <si>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</si>
  <si>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</si>
  <si>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</si>
  <si>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</si>
  <si>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</si>
  <si>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</si>
  <si>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</si>
  <si>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</si>
  <si>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</si>
  <si>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</si>
  <si>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</si>
  <si>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</si>
  <si>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</si>
  <si>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</si>
  <si>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</si>
  <si>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</si>
  <si>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</si>
  <si>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</si>
  <si>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</si>
  <si>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</si>
  <si>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</si>
  <si>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</si>
  <si>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</si>
  <si>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</si>
  <si>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</si>
  <si>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</si>
  <si>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</si>
  <si>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</si>
  <si>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</si>
  <si>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</si>
  <si>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</si>
  <si>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</si>
  <si>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</si>
  <si>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</si>
  <si>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</si>
  <si>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</si>
  <si>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</si>
  <si>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</si>
  <si>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</si>
  <si>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</si>
  <si>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</si>
  <si>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</si>
  <si>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</si>
  <si>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</si>
  <si>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</si>
  <si>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</si>
  <si>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</si>
  <si>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</si>
  <si>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</si>
  <si>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</si>
  <si>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</si>
  <si>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</si>
  <si>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</si>
  <si>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</si>
  <si>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</si>
  <si>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</si>
  <si>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</si>
  <si>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</si>
  <si>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</si>
  <si>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</si>
  <si>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</si>
  <si>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</si>
  <si>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</si>
  <si>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</si>
  <si>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</si>
  <si>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</si>
  <si>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</si>
  <si>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</si>
  <si>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</si>
  <si>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</si>
  <si>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</si>
  <si>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</si>
  <si>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</si>
  <si>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</si>
  <si>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</si>
  <si>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</si>
  <si>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</si>
  <si>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</si>
  <si>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</si>
  <si>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</si>
  <si>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</si>
  <si>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</si>
  <si>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</si>
  <si>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</si>
  <si>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</si>
  <si>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</si>
  <si>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</si>
  <si>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</si>
  <si>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</si>
  <si>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</si>
  <si>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</si>
  <si>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</si>
  <si>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</si>
  <si>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</si>
  <si>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</si>
  <si>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</si>
  <si>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</si>
  <si>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</si>
  <si>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</si>
  <si>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</si>
  <si>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</si>
  <si>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</si>
  <si>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</si>
  <si>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</si>
  <si>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</si>
  <si>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</si>
  <si>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</si>
  <si>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</si>
  <si>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</si>
  <si>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</si>
  <si>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</si>
  <si>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</si>
  <si>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</si>
  <si>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</si>
  <si>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</si>
  <si>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</si>
  <si>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</si>
  <si>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</si>
  <si>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</si>
  <si>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</si>
  <si>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</si>
  <si>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</si>
  <si>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</si>
  <si>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</si>
  <si>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</si>
  <si>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</si>
  <si>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</si>
  <si>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</si>
  <si>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</si>
  <si>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</si>
  <si>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</si>
  <si>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</si>
  <si>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</si>
  <si>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</si>
  <si>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</si>
  <si>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</si>
  <si>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</si>
  <si>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</si>
  <si>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</si>
  <si>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</si>
  <si>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</si>
  <si>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</si>
  <si>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</si>
  <si>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</si>
  <si>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</si>
  <si>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</si>
  <si>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</si>
  <si>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</si>
  <si>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</si>
  <si>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</si>
  <si>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</si>
  <si>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</si>
  <si>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</si>
  <si>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</si>
  <si>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</si>
  <si>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</si>
  <si>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</si>
  <si>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</si>
  <si>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</si>
  <si>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</si>
  <si>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</si>
  <si>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</si>
  <si>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</si>
  <si>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</si>
  <si>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</si>
  <si>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</si>
  <si>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</si>
  <si>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</si>
  <si>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</si>
  <si>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</si>
  <si>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</si>
  <si>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</si>
  <si>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</si>
  <si>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</si>
  <si>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</si>
  <si>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</si>
  <si>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</si>
  <si>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</si>
  <si>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</si>
  <si>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</si>
  <si>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</si>
  <si>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</si>
  <si>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</si>
  <si>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</si>
  <si>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</si>
  <si>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</si>
  <si>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</si>
  <si>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</si>
  <si>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</si>
  <si>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</si>
  <si>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</si>
  <si>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</si>
  <si>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</si>
  <si>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</si>
  <si>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</si>
  <si>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</si>
  <si>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</si>
  <si>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</si>
  <si>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</si>
  <si>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</si>
  <si>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</si>
  <si>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</si>
  <si>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</si>
  <si>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</si>
  <si>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</si>
  <si>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</si>
  <si>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</si>
  <si>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</si>
  <si>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</si>
  <si>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</si>
  <si>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</si>
  <si>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</si>
  <si>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</si>
  <si>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</si>
  <si>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</si>
  <si>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</si>
  <si>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</si>
  <si>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</si>
  <si>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</si>
  <si>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</si>
  <si>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</si>
  <si>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</si>
  <si>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</si>
  <si>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</si>
  <si>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</si>
  <si>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</si>
  <si>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</si>
  <si>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</si>
  <si>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</si>
  <si>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</si>
  <si>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</si>
  <si>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</si>
  <si>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</si>
  <si>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</si>
  <si>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</si>
  <si>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</si>
  <si>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</si>
  <si>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</si>
  <si>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</si>
  <si>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</si>
  <si>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</si>
  <si>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</si>
  <si>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</si>
  <si>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</si>
  <si>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</si>
  <si>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</si>
  <si>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</si>
  <si>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</si>
  <si>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</si>
  <si>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</si>
  <si>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</si>
  <si>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</si>
  <si>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</si>
  <si>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</si>
  <si>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</si>
  <si>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</si>
  <si>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</si>
  <si>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</si>
  <si>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</si>
  <si>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</si>
  <si>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</si>
  <si>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</si>
  <si>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</si>
  <si>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</si>
  <si>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</si>
  <si>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</si>
  <si>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</si>
  <si>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</si>
  <si>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</si>
  <si>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</si>
  <si>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</si>
  <si>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</si>
  <si>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</si>
  <si>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</si>
  <si>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</si>
  <si>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</si>
  <si>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</si>
  <si>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</si>
  <si>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</si>
  <si>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</si>
  <si>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</si>
  <si>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</si>
  <si>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</si>
  <si>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</si>
  <si>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</si>
  <si>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</si>
  <si>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</si>
  <si>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</si>
  <si>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</si>
  <si>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</si>
  <si>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</si>
  <si>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</si>
  <si>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</si>
  <si>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</si>
  <si>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</si>
  <si>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</si>
  <si>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</si>
  <si>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</si>
  <si>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</si>
  <si>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</si>
  <si>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</si>
  <si>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</si>
  <si>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</si>
  <si>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</si>
  <si>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</si>
  <si>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</si>
  <si>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</si>
  <si>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</si>
  <si>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</si>
  <si>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</si>
  <si>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</si>
  <si>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</si>
  <si>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</si>
  <si>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</si>
  <si>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</si>
  <si>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</si>
  <si>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</si>
  <si>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</si>
  <si>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</si>
  <si>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</si>
  <si>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</si>
  <si>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</si>
  <si>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</si>
  <si>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</si>
  <si>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</si>
  <si>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</si>
  <si>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</si>
  <si>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</si>
  <si>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</si>
  <si>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</si>
  <si>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</si>
  <si>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</si>
  <si>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</si>
  <si>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</si>
  <si>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</si>
  <si>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</si>
  <si>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</si>
  <si>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</si>
  <si>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</si>
  <si>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</si>
  <si>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</si>
  <si>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</si>
  <si>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</si>
  <si>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</si>
  <si>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</si>
  <si>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</si>
  <si>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</si>
  <si>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</si>
  <si>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</si>
  <si>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</si>
  <si>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</si>
  <si>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</si>
  <si>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</si>
  <si>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</si>
  <si>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</si>
  <si>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</si>
  <si>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</si>
  <si>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</si>
  <si>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</si>
  <si>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</si>
  <si>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</si>
  <si>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</si>
  <si>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</si>
  <si>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</si>
  <si>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</si>
  <si>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</si>
  <si>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</si>
  <si>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</si>
  <si>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</si>
  <si>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</si>
  <si>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</si>
  <si>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</si>
  <si>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</si>
  <si>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</si>
  <si>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</si>
  <si>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</si>
  <si>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</si>
  <si>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</si>
  <si>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</si>
  <si>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</si>
  <si>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</si>
  <si>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</si>
  <si>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</si>
  <si>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</si>
  <si>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</si>
  <si>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</si>
  <si>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</si>
  <si>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</si>
  <si>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</si>
  <si>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</si>
  <si>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</si>
  <si>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</si>
  <si>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</si>
  <si>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</si>
  <si>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</si>
  <si>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</si>
  <si>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</si>
  <si>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</si>
  <si>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</si>
  <si>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</si>
  <si>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</si>
  <si>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</si>
  <si>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</si>
  <si>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</si>
  <si>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</si>
  <si>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</si>
  <si>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</si>
  <si>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</si>
  <si>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</si>
  <si>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</si>
  <si>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</si>
  <si>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</si>
  <si>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</si>
  <si>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</si>
  <si>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</si>
  <si>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</si>
  <si>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</si>
  <si>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</si>
  <si>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</si>
  <si>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</si>
  <si>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</si>
  <si>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</si>
  <si>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</si>
  <si>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</si>
  <si>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</si>
  <si>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</si>
  <si>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</si>
  <si>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</si>
  <si>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</si>
  <si>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</si>
  <si>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</si>
  <si>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</si>
  <si>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</si>
  <si>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</si>
  <si>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</si>
  <si>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</si>
  <si>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</si>
  <si>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</si>
  <si>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</si>
  <si>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</si>
  <si>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</si>
  <si>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</si>
  <si>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</si>
  <si>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</si>
  <si>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</si>
  <si>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</si>
  <si>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</si>
  <si>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</si>
  <si>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</si>
  <si>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</si>
  <si>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</si>
  <si>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</si>
  <si>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</si>
  <si>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</si>
  <si>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</si>
  <si>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</si>
  <si>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</si>
  <si>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</si>
  <si>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</si>
  <si>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</si>
  <si>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</si>
  <si>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</si>
  <si>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</si>
  <si>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</si>
  <si>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</si>
  <si>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</si>
  <si>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</si>
  <si>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</si>
  <si>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</si>
  <si>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</si>
  <si>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</si>
  <si>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</si>
  <si>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</si>
  <si>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</si>
  <si>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</si>
  <si>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</si>
  <si>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</si>
  <si>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</si>
  <si>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</si>
  <si>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</si>
  <si>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</si>
  <si>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</si>
  <si>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</si>
  <si>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</si>
  <si>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</si>
  <si>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</si>
  <si>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</si>
  <si>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</si>
  <si>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</si>
  <si>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</si>
  <si>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</si>
  <si>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</si>
  <si>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</si>
  <si>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</si>
  <si>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</si>
  <si>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</si>
  <si>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</si>
  <si>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</si>
  <si>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</si>
  <si>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</si>
  <si>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</si>
  <si>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</si>
  <si>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</si>
  <si>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</si>
  <si>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</si>
  <si>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</si>
  <si>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</si>
  <si>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</si>
  <si>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</si>
  <si>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</si>
  <si>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</si>
  <si>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</si>
  <si>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</si>
  <si>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</si>
  <si>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</si>
  <si>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</si>
  <si>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</si>
  <si>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</si>
  <si>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</si>
  <si>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</si>
  <si>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</si>
  <si>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</si>
  <si>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</si>
  <si>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</si>
  <si>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</si>
  <si>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</si>
  <si>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</si>
  <si>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</si>
  <si>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</si>
  <si>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</si>
  <si>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</si>
  <si>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</si>
  <si>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</si>
  <si>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</si>
  <si>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</si>
  <si>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</si>
  <si>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</si>
  <si>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</si>
  <si>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</si>
  <si>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</si>
  <si>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</si>
  <si>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</si>
  <si>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</si>
  <si>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</si>
  <si>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</si>
  <si>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</si>
  <si>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</si>
  <si>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</si>
  <si>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</si>
  <si>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</si>
  <si>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</si>
  <si>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</si>
  <si>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</si>
  <si>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</si>
  <si>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</si>
  <si>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</si>
  <si>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</si>
  <si>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</si>
  <si>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</si>
  <si>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</si>
  <si>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</si>
  <si>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</si>
  <si>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</si>
  <si>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</si>
  <si>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</si>
  <si>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</si>
  <si>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</si>
  <si>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</si>
  <si>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</si>
  <si>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</si>
  <si>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</si>
  <si>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</si>
  <si>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</si>
  <si>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</si>
  <si>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</si>
  <si>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</si>
  <si>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</si>
  <si>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</si>
  <si>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</si>
  <si>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</si>
  <si>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</si>
  <si>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</si>
  <si>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</si>
  <si>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</si>
  <si>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</si>
  <si>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</si>
  <si>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</si>
  <si>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</si>
  <si>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</si>
  <si>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</si>
  <si>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</si>
  <si>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</si>
  <si>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</si>
  <si>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</si>
  <si>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</si>
  <si>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</si>
  <si>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</si>
  <si>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</si>
  <si>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</si>
  <si>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</si>
  <si>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</si>
  <si>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</si>
  <si>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</si>
  <si>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</si>
  <si>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</si>
  <si>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</si>
  <si>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</si>
  <si>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</si>
  <si>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</si>
  <si>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</si>
  <si>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</si>
  <si>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</si>
  <si>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</si>
  <si>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</si>
  <si>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</si>
  <si>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</si>
  <si>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</si>
  <si>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</si>
  <si>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</si>
  <si>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</si>
  <si>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</si>
  <si>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</si>
  <si>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</si>
  <si>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</si>
  <si>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</si>
  <si>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</si>
  <si>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</si>
  <si>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</si>
  <si>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</si>
  <si>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</si>
  <si>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</si>
  <si>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</si>
  <si>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</si>
  <si>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</si>
  <si>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</si>
  <si>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</si>
  <si>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</si>
  <si>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</si>
  <si>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</si>
  <si>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</si>
  <si>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</si>
  <si>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</si>
  <si>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</si>
  <si>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</si>
  <si>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</si>
  <si>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</si>
  <si>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</si>
  <si>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</si>
  <si>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</si>
  <si>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</si>
  <si>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</si>
  <si>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</si>
  <si>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</si>
  <si>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</si>
  <si>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</si>
  <si>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</si>
  <si>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</si>
  <si>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</si>
  <si>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</si>
  <si>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</si>
  <si>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</si>
  <si>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</si>
  <si>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</si>
  <si>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</si>
  <si>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</si>
  <si>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</si>
  <si>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</si>
  <si>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</si>
  <si>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</si>
  <si>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</si>
  <si>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</si>
  <si>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</si>
  <si>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</si>
  <si>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</si>
  <si>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</si>
  <si>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</si>
  <si>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</si>
  <si>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</si>
  <si>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</si>
  <si>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</si>
  <si>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</si>
  <si>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</si>
  <si>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</si>
  <si>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</si>
  <si>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</si>
  <si>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</si>
  <si>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</si>
  <si>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</si>
  <si>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</si>
  <si>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</si>
  <si>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</si>
  <si>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</si>
  <si>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</si>
  <si>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</si>
  <si>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</si>
  <si>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</si>
  <si>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</si>
  <si>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</si>
  <si>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</si>
  <si>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</si>
  <si>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</si>
  <si>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</si>
  <si>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</si>
  <si>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</si>
  <si>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</si>
  <si>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</si>
  <si>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</si>
  <si>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</si>
  <si>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</si>
  <si>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</si>
  <si>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</si>
  <si>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</si>
  <si>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</si>
  <si>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</si>
  <si>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</si>
  <si>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</si>
  <si>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</si>
  <si>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</si>
  <si>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</si>
  <si>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</si>
  <si>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</si>
  <si>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</si>
  <si>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</si>
  <si>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</si>
  <si>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</si>
  <si>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</si>
  <si>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</si>
  <si>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</si>
  <si>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</si>
  <si>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</si>
  <si>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</si>
  <si>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</si>
  <si>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</si>
  <si>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</si>
  <si>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</si>
  <si>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</si>
  <si>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</si>
  <si>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</si>
  <si>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</si>
  <si>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</si>
  <si>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</si>
  <si>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</si>
  <si>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</si>
  <si>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</si>
  <si>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</si>
  <si>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</si>
  <si>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</si>
  <si>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</si>
  <si>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</si>
  <si>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</si>
  <si>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</si>
  <si>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</si>
  <si>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</si>
  <si>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</si>
  <si>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</si>
  <si>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</si>
  <si>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</si>
  <si>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</si>
  <si>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</si>
  <si>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</si>
  <si>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</si>
  <si>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</si>
  <si>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</si>
  <si>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</si>
  <si>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</si>
  <si>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</si>
  <si>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</si>
  <si>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</si>
  <si>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</si>
  <si>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</si>
  <si>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</si>
  <si>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</si>
  <si>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</si>
  <si>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</si>
  <si>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</si>
  <si>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</si>
  <si>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</si>
  <si>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</si>
  <si>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</si>
  <si>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</si>
  <si>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</si>
  <si>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</si>
  <si>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</si>
  <si>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</si>
  <si>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</si>
  <si>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</si>
  <si>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</si>
  <si>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</si>
  <si>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</si>
  <si>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</si>
  <si>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</si>
  <si>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</si>
  <si>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</si>
  <si>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</si>
  <si>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</si>
  <si>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</si>
  <si>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</si>
  <si>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</si>
  <si>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</si>
  <si>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</si>
  <si>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</si>
  <si>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</si>
  <si>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</si>
  <si>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</si>
  <si>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</si>
  <si>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</si>
  <si>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</si>
  <si>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</si>
  <si>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</si>
  <si>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</si>
  <si>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</si>
  <si>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</si>
  <si>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</si>
  <si>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</si>
  <si>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</si>
  <si>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</si>
  <si>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</si>
  <si>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</si>
  <si>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</si>
  <si>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</si>
  <si>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</si>
  <si>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</si>
  <si>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</si>
  <si>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</si>
  <si>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</si>
  <si>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</si>
  <si>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</si>
  <si>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</si>
  <si>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</si>
  <si>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</si>
  <si>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</si>
  <si>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</si>
  <si>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</si>
  <si>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</si>
  <si>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</si>
  <si>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</si>
  <si>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</si>
  <si>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</si>
  <si>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</si>
  <si>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</si>
  <si>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</si>
  <si>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</si>
  <si>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</si>
  <si>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</si>
  <si>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</si>
  <si>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</si>
  <si>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</si>
  <si>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</si>
  <si>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</si>
  <si>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</si>
  <si>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</si>
  <si>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</si>
  <si>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</si>
  <si>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</si>
  <si>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</si>
  <si>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</si>
  <si>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</si>
  <si>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</si>
  <si>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</si>
  <si>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</si>
  <si>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</si>
  <si>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</si>
  <si>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</si>
  <si>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</si>
  <si>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</si>
  <si>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</si>
  <si>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</si>
  <si>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</si>
  <si>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</si>
  <si>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</si>
  <si>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</si>
  <si>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</si>
  <si>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</si>
  <si>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</si>
  <si>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</si>
  <si>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</si>
  <si>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</si>
  <si>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</si>
  <si>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</si>
  <si>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</si>
  <si>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</si>
  <si>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</si>
  <si>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</si>
  <si>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</si>
  <si>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</si>
  <si>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</si>
  <si>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</si>
  <si>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</si>
  <si>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</si>
  <si>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</si>
  <si>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</si>
  <si>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</si>
  <si>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</si>
  <si>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</si>
  <si>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</si>
  <si>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</si>
  <si>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</si>
  <si>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</si>
  <si>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</si>
  <si>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</si>
  <si>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</si>
  <si>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</si>
  <si>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</si>
  <si>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</si>
  <si>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</si>
  <si>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</si>
  <si>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</si>
  <si>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</si>
  <si>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</si>
  <si>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</si>
  <si>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</si>
  <si>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</si>
  <si>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</si>
  <si>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</si>
  <si>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</si>
  <si>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</si>
  <si>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</si>
  <si>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</si>
  <si>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</si>
  <si>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</si>
  <si>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</si>
  <si>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</si>
  <si>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</si>
  <si>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</si>
  <si>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</si>
  <si>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</si>
  <si>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</si>
  <si>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</si>
  <si>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</si>
  <si>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</si>
  <si>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</si>
  <si>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</si>
  <si>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</si>
  <si>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</si>
  <si>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</si>
  <si>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</si>
  <si>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</si>
  <si>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</si>
  <si>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</si>
  <si>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</si>
  <si>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</si>
  <si>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</si>
  <si>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</si>
  <si>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</si>
  <si>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</si>
  <si>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</si>
  <si>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</si>
  <si>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</si>
  <si>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</si>
  <si>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</si>
  <si>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</si>
  <si>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</si>
  <si>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</si>
  <si>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</si>
  <si>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</si>
  <si>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</si>
  <si>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</si>
  <si>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</si>
  <si>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</si>
  <si>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</si>
  <si>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</si>
  <si>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</si>
  <si>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</si>
  <si>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</si>
  <si>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</si>
  <si>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</si>
  <si>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</si>
  <si>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</si>
  <si>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</si>
  <si>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</si>
  <si>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</si>
  <si>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</si>
  <si>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</si>
  <si>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</si>
  <si>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</si>
  <si>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</si>
  <si>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</si>
  <si>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</si>
  <si>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</si>
  <si>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</si>
  <si>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</si>
  <si>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</si>
  <si>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</si>
  <si>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</si>
  <si>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</si>
  <si>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</si>
  <si>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</si>
  <si>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</si>
  <si>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</si>
  <si>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</si>
  <si>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</si>
  <si>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</si>
  <si>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</si>
  <si>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</si>
  <si>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</si>
  <si>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</si>
  <si>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</si>
  <si>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</si>
  <si>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</si>
  <si>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</si>
  <si>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</si>
  <si>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</si>
  <si>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</si>
  <si>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</si>
  <si>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</si>
  <si>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</si>
  <si>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</si>
  <si>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</si>
  <si>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</si>
  <si>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</si>
  <si>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</si>
  <si>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</si>
  <si>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</si>
  <si>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</si>
  <si>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</si>
  <si>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</si>
  <si>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</si>
  <si>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</si>
  <si>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</si>
  <si>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</si>
  <si>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</si>
  <si>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</si>
  <si>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</si>
  <si>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</si>
  <si>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</si>
  <si>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</si>
  <si>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</si>
  <si>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</si>
  <si>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</si>
  <si>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</si>
  <si>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</si>
  <si>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</si>
  <si>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</si>
  <si>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</si>
  <si>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</si>
  <si>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</si>
  <si>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</si>
  <si>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</si>
  <si>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</si>
  <si>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</si>
  <si>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</si>
  <si>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</si>
  <si>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</si>
  <si>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</si>
  <si>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</si>
  <si>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</si>
  <si>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</si>
  <si>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</si>
  <si>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</si>
  <si>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</si>
  <si>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</si>
  <si>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</si>
  <si>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</si>
  <si>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</si>
  <si>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</si>
  <si>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</si>
  <si>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</si>
  <si>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</si>
  <si>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</si>
  <si>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</si>
  <si>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</si>
  <si>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</si>
  <si>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</si>
  <si>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</si>
  <si>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</si>
  <si>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</si>
  <si>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</si>
  <si>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</si>
  <si>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</si>
  <si>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</si>
  <si>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</si>
  <si>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</si>
  <si>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</si>
  <si>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</si>
  <si>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</si>
  <si>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</si>
  <si>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</si>
  <si>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</si>
  <si>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</si>
  <si>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</si>
  <si>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</si>
  <si>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</si>
  <si>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</si>
  <si>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</si>
  <si>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</si>
  <si>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</si>
  <si>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</si>
  <si>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</si>
  <si>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</si>
  <si>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</si>
  <si>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</si>
  <si>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</si>
  <si>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</si>
  <si>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</si>
  <si>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</si>
  <si>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</si>
  <si>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</si>
  <si>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</si>
  <si>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</si>
  <si>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</si>
  <si>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</si>
  <si>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</si>
  <si>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</si>
  <si>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</si>
  <si>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</si>
  <si>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</si>
  <si>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</si>
  <si>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</si>
  <si>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</si>
  <si>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</si>
  <si>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</si>
  <si>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</si>
  <si>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</si>
  <si>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</si>
  <si>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</si>
  <si>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</si>
  <si>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</si>
  <si>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</si>
  <si>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</si>
  <si>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</si>
  <si>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</si>
  <si>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</si>
  <si>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</si>
  <si>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</si>
  <si>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</si>
  <si>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</si>
  <si>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</si>
  <si>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</si>
  <si>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</si>
  <si>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</si>
  <si>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</si>
  <si>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</si>
  <si>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</si>
  <si>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</si>
  <si>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</si>
  <si>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</si>
  <si>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</si>
  <si>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</si>
  <si>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</si>
  <si>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</si>
  <si>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</si>
  <si>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</si>
  <si>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</si>
  <si>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</si>
  <si>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</si>
  <si>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</si>
  <si>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</si>
  <si>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</si>
  <si>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</si>
  <si>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</si>
  <si>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</si>
  <si>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</si>
  <si>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</si>
  <si>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</si>
  <si>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</si>
  <si>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</si>
  <si>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</si>
  <si>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</si>
  <si>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</si>
  <si>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</si>
  <si>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</si>
  <si>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</si>
  <si>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</si>
  <si>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</si>
  <si>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</si>
  <si>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</si>
  <si>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</si>
  <si>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</si>
  <si>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</si>
  <si>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</si>
  <si>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</si>
  <si>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</si>
  <si>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</si>
  <si>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</si>
  <si>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</si>
  <si>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</si>
  <si>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</si>
  <si>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</si>
  <si>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</si>
  <si>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</si>
  <si>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</si>
  <si>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</si>
  <si>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</si>
  <si>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</si>
  <si>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</si>
  <si>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</si>
  <si>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</si>
  <si>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</si>
  <si>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</si>
  <si>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</si>
  <si>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</si>
  <si>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</si>
  <si>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</si>
  <si>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</si>
  <si>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</si>
  <si>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</si>
  <si>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</si>
  <si>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</si>
  <si>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</si>
  <si>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</si>
  <si>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</si>
  <si>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</si>
  <si>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</si>
  <si>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</si>
  <si>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</si>
  <si>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</si>
  <si>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</si>
  <si>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</si>
  <si>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</si>
  <si>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</si>
  <si>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</si>
  <si>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</si>
  <si>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</si>
  <si>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</si>
  <si>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</si>
  <si>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</si>
  <si>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</si>
  <si>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</si>
  <si>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</si>
  <si>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</si>
  <si>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</si>
  <si>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</si>
  <si>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</si>
  <si>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</si>
  <si>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</si>
  <si>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</si>
  <si>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</si>
  <si>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</si>
  <si>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</si>
  <si>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</si>
  <si>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</si>
  <si>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</si>
  <si>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</si>
  <si>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</si>
  <si>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</si>
  <si>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</si>
  <si>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</si>
  <si>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</si>
  <si>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</si>
  <si>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</si>
  <si>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</si>
  <si>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</si>
  <si>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</si>
  <si>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</si>
  <si>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</si>
  <si>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</si>
  <si>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</si>
  <si>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</si>
  <si>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</si>
  <si>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</si>
  <si>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</si>
  <si>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</si>
  <si>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</si>
  <si>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</si>
  <si>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</si>
  <si>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</si>
  <si>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</si>
  <si>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</si>
  <si>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</si>
  <si>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</si>
  <si>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</si>
  <si>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</si>
  <si>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</si>
  <si>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</si>
  <si>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</si>
  <si>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</si>
  <si>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</si>
  <si>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</si>
  <si>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</si>
  <si>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</si>
  <si>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</si>
  <si>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</si>
  <si>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</si>
  <si>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</si>
  <si>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</si>
  <si>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</si>
  <si>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</si>
  <si>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</si>
  <si>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</si>
  <si>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</si>
  <si>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</si>
  <si>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</si>
  <si>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</si>
  <si>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</si>
  <si>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</si>
  <si>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</si>
  <si>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</si>
  <si>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</si>
  <si>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</si>
  <si>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</si>
  <si>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</si>
  <si>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</si>
  <si>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</si>
  <si>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</si>
  <si>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</si>
  <si>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</si>
  <si>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</si>
  <si>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</si>
  <si>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</si>
  <si>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</si>
  <si>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</si>
  <si>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</si>
  <si>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</si>
  <si>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</si>
  <si>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</si>
  <si>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</si>
  <si>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</si>
  <si>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</si>
  <si>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</si>
  <si>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</si>
  <si>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</si>
  <si>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</si>
  <si>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</si>
  <si>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</si>
  <si>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</si>
  <si>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</si>
  <si>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</si>
  <si>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</si>
  <si>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</si>
  <si>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</si>
  <si>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</si>
  <si>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</si>
  <si>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</si>
  <si>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</si>
  <si>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</si>
  <si>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</si>
  <si>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</si>
  <si>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</si>
  <si>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</si>
  <si>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</si>
  <si>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</si>
  <si>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</si>
  <si>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</si>
  <si>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</si>
  <si>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</si>
  <si>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</si>
  <si>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</si>
  <si>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</si>
  <si>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</si>
  <si>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</si>
  <si>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</si>
  <si>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</si>
  <si>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</si>
  <si>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</si>
  <si>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</si>
  <si>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</si>
  <si>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</si>
  <si>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</si>
  <si>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</si>
  <si>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</si>
  <si>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</si>
  <si>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</si>
  <si>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</si>
  <si>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</si>
  <si>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</si>
  <si>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</si>
  <si>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</si>
  <si>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</si>
  <si>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</si>
  <si>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</si>
  <si>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</si>
  <si>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</si>
  <si>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</si>
  <si>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</si>
  <si>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</si>
  <si>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</si>
  <si>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</si>
  <si>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</si>
  <si>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</si>
  <si>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</si>
  <si>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</si>
  <si>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</si>
  <si>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</si>
  <si>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</si>
  <si>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</si>
  <si>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</si>
  <si>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</si>
  <si>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</si>
  <si>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</si>
  <si>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</si>
  <si>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</si>
  <si>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</si>
  <si>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</si>
  <si>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</si>
  <si>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</si>
  <si>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</si>
  <si>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</si>
  <si>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</si>
  <si>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</si>
  <si>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</si>
  <si>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</si>
  <si>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</si>
  <si>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</si>
  <si>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</si>
  <si>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</si>
  <si>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</si>
  <si>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</si>
  <si>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</si>
  <si>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</si>
  <si>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</si>
  <si>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</si>
  <si>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</si>
  <si>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</si>
  <si>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</si>
  <si>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</si>
  <si>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</si>
  <si>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</si>
  <si>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</si>
  <si>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</si>
  <si>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</si>
  <si>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</si>
  <si>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</si>
  <si>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</si>
  <si>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</si>
  <si>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</si>
  <si>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</si>
  <si>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</si>
  <si>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</si>
  <si>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</si>
  <si>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</si>
  <si>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</si>
  <si>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</si>
  <si>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</si>
  <si>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</si>
  <si>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</si>
  <si>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</si>
  <si>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</si>
  <si>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</si>
  <si>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</si>
  <si>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</si>
  <si>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</si>
  <si>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</si>
  <si>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</si>
  <si>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</si>
  <si>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</si>
  <si>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</si>
  <si>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</si>
  <si>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</si>
  <si>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</si>
  <si>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</si>
  <si>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</si>
  <si>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</si>
  <si>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</si>
  <si>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</si>
  <si>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</si>
  <si>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</si>
  <si>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</si>
  <si>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</si>
  <si>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</si>
  <si>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</si>
  <si>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</si>
  <si>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</si>
  <si>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</si>
  <si>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</si>
  <si>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</si>
  <si>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</si>
  <si>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</si>
  <si>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</si>
  <si>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</si>
  <si>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</si>
  <si>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</si>
  <si>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</si>
  <si>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</si>
  <si>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</si>
  <si>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</si>
  <si>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</si>
  <si>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</si>
  <si>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</si>
  <si>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</si>
  <si>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</si>
  <si>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</si>
  <si>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</si>
  <si>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</si>
  <si>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</si>
  <si>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</si>
  <si>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</si>
  <si>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</si>
  <si>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</si>
  <si>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</si>
  <si>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</si>
  <si>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</si>
  <si>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</si>
  <si>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</si>
  <si>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</si>
  <si>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</si>
  <si>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</si>
  <si>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</si>
  <si>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</si>
  <si>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</si>
  <si>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</si>
  <si>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</si>
  <si>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</si>
  <si>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</si>
  <si>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</si>
  <si>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</si>
  <si>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</si>
  <si>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</si>
  <si>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</si>
  <si>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</si>
  <si>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</si>
  <si>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</si>
  <si>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</si>
  <si>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</si>
  <si>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</si>
  <si>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</si>
  <si>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</si>
  <si>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</si>
  <si>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</si>
  <si>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</si>
  <si>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</si>
  <si>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</si>
  <si>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</si>
  <si>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</si>
  <si>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</si>
  <si>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</si>
  <si>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</si>
  <si>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</si>
  <si>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</si>
  <si>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</si>
  <si>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</si>
  <si>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</si>
  <si>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</si>
  <si>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</si>
  <si>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</si>
  <si>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</si>
  <si>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</si>
  <si>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</si>
  <si>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</si>
  <si>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</si>
  <si>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</si>
  <si>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</si>
  <si>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</si>
  <si>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</si>
  <si>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</si>
  <si>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</si>
  <si>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</si>
  <si>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</si>
  <si>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</si>
  <si>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</si>
  <si>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</si>
  <si>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</si>
  <si>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</si>
  <si>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</si>
  <si>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</si>
  <si>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</si>
  <si>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</si>
  <si>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</si>
  <si>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</si>
  <si>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</si>
  <si>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</si>
  <si>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</si>
  <si>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</si>
  <si>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</si>
  <si>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</si>
  <si>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</si>
  <si>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</si>
  <si>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</si>
  <si>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</si>
  <si>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</si>
  <si>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</si>
  <si>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</si>
  <si>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</si>
  <si>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</si>
  <si>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</si>
  <si>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</si>
  <si>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</si>
  <si>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</si>
  <si>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</si>
  <si>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</si>
  <si>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</si>
  <si>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</si>
  <si>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</si>
  <si>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</si>
  <si>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</si>
  <si>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</si>
  <si>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</si>
  <si>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</si>
  <si>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</si>
  <si>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</si>
  <si>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</si>
  <si>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</si>
  <si>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</si>
  <si>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</si>
  <si>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</si>
  <si>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</si>
  <si>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</si>
  <si>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</si>
  <si>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</si>
  <si>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</si>
  <si>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</si>
  <si>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</si>
  <si>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</si>
  <si>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</si>
  <si>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</si>
  <si>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</si>
  <si>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</si>
  <si>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</si>
  <si>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</si>
  <si>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</si>
  <si>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</si>
  <si>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</si>
  <si>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</si>
  <si>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</si>
  <si>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</si>
  <si>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</si>
  <si>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</si>
  <si>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</si>
  <si>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</si>
  <si>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</si>
  <si>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</si>
  <si>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</si>
  <si>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</si>
  <si>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</si>
  <si>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</si>
  <si>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</si>
  <si>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</si>
  <si>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</si>
  <si>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</si>
  <si>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</si>
  <si>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</si>
  <si>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</si>
  <si>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</si>
  <si>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</si>
  <si>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</si>
  <si>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</si>
  <si>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</si>
  <si>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</si>
  <si>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</si>
  <si>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</si>
  <si>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</si>
  <si>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</si>
  <si>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</si>
  <si>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</si>
  <si>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</si>
  <si>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</si>
  <si>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</si>
  <si>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</si>
  <si>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</si>
  <si>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</si>
  <si>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</si>
  <si>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</si>
  <si>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</si>
  <si>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</si>
  <si>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</si>
  <si>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</si>
  <si>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</si>
  <si>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</si>
  <si>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</si>
  <si>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</si>
  <si>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</si>
  <si>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</si>
  <si>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</si>
  <si>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</si>
  <si>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</si>
  <si>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</si>
  <si>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</si>
  <si>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</si>
  <si>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</si>
  <si>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</si>
  <si>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</si>
  <si>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</si>
  <si>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</si>
  <si>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</si>
  <si>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</si>
  <si>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</si>
  <si>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</si>
  <si>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</si>
  <si>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</si>
  <si>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</si>
  <si>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</si>
  <si>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</si>
  <si>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</si>
  <si>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</si>
  <si>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</si>
  <si>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</si>
  <si>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</si>
  <si>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</si>
  <si>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</si>
  <si>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</si>
  <si>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</si>
  <si>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</si>
  <si>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</si>
  <si>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</si>
  <si>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</si>
  <si>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</si>
  <si>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</si>
  <si>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</si>
  <si>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</si>
  <si>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</si>
  <si>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</si>
  <si>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</si>
  <si>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</si>
  <si>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</si>
  <si>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</si>
  <si>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</si>
  <si>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</si>
  <si>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</si>
  <si>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</si>
  <si>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</si>
  <si>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</si>
  <si>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</si>
  <si>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</si>
  <si>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</si>
  <si>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</si>
  <si>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</si>
  <si>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</si>
  <si>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</si>
  <si>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</si>
  <si>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</si>
  <si>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</si>
  <si>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</si>
  <si>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</si>
  <si>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</si>
  <si>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</si>
  <si>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</si>
  <si>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</si>
  <si>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</si>
  <si>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</si>
  <si>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</si>
  <si>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</si>
  <si>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</si>
  <si>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</si>
  <si>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</si>
  <si>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</si>
  <si>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</si>
  <si>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</si>
  <si>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</si>
  <si>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</si>
  <si>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</si>
  <si>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</si>
  <si>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</si>
  <si>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</si>
  <si>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</si>
  <si>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</si>
  <si>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</si>
  <si>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</si>
  <si>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</si>
  <si>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</si>
  <si>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</si>
  <si>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</si>
  <si>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</si>
  <si>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</si>
  <si>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</si>
  <si>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</si>
  <si>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</si>
  <si>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</si>
  <si>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</si>
  <si>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</si>
  <si>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</si>
  <si>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</si>
  <si>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</si>
  <si>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</si>
  <si>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</si>
  <si>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</si>
  <si>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</si>
  <si>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</si>
  <si>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</si>
  <si>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</si>
  <si>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</si>
  <si>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</si>
  <si>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</si>
  <si>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</si>
  <si>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</si>
  <si>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</si>
  <si>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</si>
  <si>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</si>
  <si>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</si>
  <si>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</si>
  <si>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</si>
  <si>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</si>
  <si>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</si>
  <si>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</si>
  <si>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</si>
  <si>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</si>
  <si>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</si>
  <si>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</si>
  <si>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</si>
  <si>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</si>
  <si>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</si>
  <si>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</si>
  <si>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</si>
  <si>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</si>
  <si>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</si>
  <si>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</si>
  <si>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</si>
  <si>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</si>
  <si>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</si>
  <si>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</si>
  <si>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</si>
  <si>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</si>
  <si>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</si>
  <si>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</si>
  <si>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</si>
  <si>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</si>
  <si>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</si>
  <si>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</si>
  <si>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</si>
  <si>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</si>
  <si>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</si>
  <si>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</si>
  <si>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</si>
  <si>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</si>
  <si>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</si>
  <si>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</si>
  <si>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</si>
  <si>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</si>
  <si>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</si>
  <si>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</si>
  <si>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</si>
  <si>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</si>
  <si>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</si>
  <si>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</si>
  <si>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</si>
  <si>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</si>
  <si>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</si>
  <si>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</si>
  <si>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</si>
  <si>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</si>
  <si>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</si>
  <si>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</si>
  <si>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</si>
  <si>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</si>
  <si>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</si>
  <si>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</si>
  <si>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</si>
  <si>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</si>
  <si>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</si>
  <si>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</si>
  <si>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</si>
  <si>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</si>
  <si>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</si>
  <si>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</si>
  <si>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</si>
  <si>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</si>
  <si>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</si>
  <si>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</si>
  <si>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</si>
  <si>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</si>
  <si>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</si>
  <si>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</si>
  <si>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</si>
  <si>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</si>
  <si>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</si>
  <si>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</si>
  <si>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</si>
  <si>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</si>
  <si>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</si>
  <si>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</si>
  <si>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</si>
  <si>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</si>
  <si>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</si>
  <si>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</si>
  <si>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</si>
  <si>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</si>
  <si>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</si>
  <si>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</si>
  <si>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</si>
  <si>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</si>
  <si>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</si>
  <si>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</si>
  <si>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</si>
  <si>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</si>
  <si>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</si>
  <si>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</si>
  <si>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</si>
  <si>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</si>
  <si>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</si>
  <si>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</si>
  <si>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</si>
  <si>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</si>
  <si>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</si>
  <si>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</si>
  <si>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</si>
  <si>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</si>
  <si>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</si>
  <si>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</si>
  <si>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</si>
  <si>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</si>
  <si>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</si>
  <si>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</si>
  <si>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</si>
  <si>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</si>
  <si>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</si>
  <si>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</si>
  <si>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</si>
  <si>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</si>
  <si>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</si>
  <si>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</si>
  <si>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</si>
  <si>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</si>
  <si>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</si>
  <si>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</si>
  <si>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</si>
  <si>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</si>
  <si>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</si>
  <si>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</si>
  <si>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</si>
  <si>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</si>
  <si>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</si>
  <si>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</si>
  <si>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</si>
  <si>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</si>
  <si>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</si>
  <si>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</si>
  <si>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</si>
  <si>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</si>
  <si>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</si>
  <si>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</si>
  <si>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</si>
  <si>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</si>
  <si>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</si>
  <si>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</si>
  <si>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</si>
  <si>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</si>
  <si>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</si>
  <si>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</si>
  <si>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</si>
  <si>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</si>
  <si>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</si>
  <si>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</si>
  <si>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</si>
  <si>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</si>
  <si>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</si>
  <si>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</si>
  <si>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</si>
  <si>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</si>
  <si>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</si>
  <si>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</si>
  <si>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</si>
  <si>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</si>
  <si>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</si>
  <si>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</si>
  <si>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</si>
  <si>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</si>
  <si>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</si>
  <si>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</si>
  <si>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</si>
  <si>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</si>
  <si>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</si>
  <si>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</si>
  <si>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</si>
  <si>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</si>
  <si>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</si>
  <si>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</si>
  <si>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</si>
  <si>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</si>
  <si>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</si>
  <si>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</si>
  <si>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</si>
  <si>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</si>
  <si>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</si>
  <si>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</si>
  <si>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</si>
  <si>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</si>
  <si>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</si>
  <si>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</si>
  <si>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</si>
  <si>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</si>
  <si>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</si>
  <si>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</si>
  <si>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</si>
  <si>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</si>
  <si>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</si>
  <si>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</si>
  <si>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</si>
  <si>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</si>
  <si>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</si>
  <si>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</si>
  <si>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</si>
  <si>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</si>
  <si>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</si>
  <si>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</si>
  <si>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</si>
  <si>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</si>
  <si>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</si>
  <si>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</si>
  <si>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</si>
  <si>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</si>
  <si>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</si>
  <si>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</si>
  <si>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</si>
  <si>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</si>
  <si>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</si>
  <si>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</si>
  <si>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</si>
  <si>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</si>
  <si>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</si>
  <si>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</si>
  <si>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</si>
  <si>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</si>
  <si>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</si>
  <si>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</si>
  <si>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</si>
  <si>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</si>
  <si>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</si>
  <si>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</si>
  <si>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</si>
  <si>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</si>
  <si>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</si>
  <si>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</si>
  <si>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</si>
  <si>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</si>
  <si>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</si>
  <si>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</si>
  <si>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</si>
  <si>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</si>
  <si>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</si>
  <si>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</si>
  <si>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</si>
  <si>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</si>
  <si>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</si>
  <si>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</si>
  <si>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</si>
  <si>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</si>
  <si>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</si>
  <si>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</si>
  <si>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</si>
  <si>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</si>
  <si>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</si>
  <si>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</si>
  <si>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</si>
  <si>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</si>
  <si>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</si>
  <si>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</si>
  <si>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</si>
  <si>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</si>
  <si>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</si>
  <si>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</si>
  <si>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</si>
  <si>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</si>
  <si>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</si>
  <si>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</si>
  <si>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</si>
  <si>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</si>
  <si>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</si>
  <si>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</si>
  <si>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</si>
  <si>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</si>
  <si>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</si>
  <si>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</si>
  <si>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</si>
  <si>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</si>
  <si>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</si>
  <si>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</si>
  <si>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</si>
  <si>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</si>
  <si>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</si>
  <si>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</si>
  <si>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</si>
  <si>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</si>
  <si>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</si>
  <si>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</si>
  <si>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</si>
  <si>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</si>
  <si>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</si>
  <si>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</si>
  <si>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</si>
  <si>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</si>
  <si>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</si>
  <si>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</si>
  <si>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</si>
  <si>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</si>
  <si>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</si>
  <si>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</si>
  <si>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</si>
  <si>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</si>
  <si>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</si>
  <si>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</si>
  <si>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</si>
  <si>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</si>
  <si>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</si>
  <si>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</si>
  <si>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</si>
  <si>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</si>
  <si>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</si>
  <si>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</si>
  <si>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</si>
  <si>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</si>
  <si>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</si>
  <si>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</si>
  <si>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</si>
  <si>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</si>
  <si>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</si>
  <si>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</si>
  <si>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</si>
  <si>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</si>
  <si>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</si>
  <si>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</si>
  <si>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</si>
  <si>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</si>
  <si>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</si>
  <si>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</si>
  <si>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</si>
  <si>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</si>
  <si>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</si>
  <si>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</si>
  <si>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</si>
  <si>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</si>
  <si>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</si>
  <si>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</si>
  <si>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</si>
  <si>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</si>
  <si>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</si>
  <si>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</si>
  <si>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</si>
  <si>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</si>
  <si>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</si>
  <si>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</si>
  <si>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</si>
  <si>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</si>
  <si>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</si>
  <si>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</si>
  <si>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</si>
  <si>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</si>
  <si>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</si>
  <si>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</si>
  <si>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</si>
  <si>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</si>
  <si>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</si>
  <si>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</si>
  <si>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</si>
  <si>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</si>
  <si>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</si>
  <si>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</si>
  <si>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</si>
  <si>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</si>
  <si>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</si>
  <si>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</si>
  <si>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</si>
  <si>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</si>
  <si>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</si>
  <si>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</si>
  <si>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</si>
  <si>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</si>
  <si>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</si>
  <si>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</si>
  <si>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</si>
  <si>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</si>
  <si>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</si>
  <si>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</si>
  <si>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</si>
  <si>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</si>
  <si>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</si>
  <si>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</si>
  <si>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</si>
  <si>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</si>
  <si>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</si>
  <si>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</si>
  <si>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</si>
  <si>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</si>
  <si>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</si>
  <si>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</si>
  <si>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</si>
  <si>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</si>
  <si>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</si>
  <si>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</si>
  <si>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</si>
  <si>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</si>
  <si>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</si>
  <si>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</si>
  <si>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</si>
  <si>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</si>
  <si>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</si>
  <si>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</si>
  <si>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</si>
  <si>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</si>
  <si>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</si>
  <si>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</si>
  <si>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</si>
  <si>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</si>
  <si>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</si>
  <si>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</si>
  <si>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</si>
  <si>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</si>
  <si>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</si>
  <si>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</si>
  <si>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</si>
  <si>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</si>
  <si>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</si>
  <si>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</si>
  <si>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</si>
  <si>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</si>
  <si>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</si>
  <si>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</si>
  <si>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</si>
  <si>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</si>
  <si>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</si>
  <si>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</si>
  <si>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</si>
  <si>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</si>
  <si>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</si>
  <si>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</si>
  <si>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</si>
  <si>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</si>
  <si>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</si>
  <si>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</si>
  <si>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</si>
  <si>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</si>
  <si>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</si>
  <si>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</si>
  <si>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</si>
  <si>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</si>
  <si>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</si>
  <si>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</si>
  <si>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</si>
  <si>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</si>
  <si>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</si>
  <si>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</si>
  <si>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</si>
  <si>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</si>
  <si>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</si>
  <si>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</si>
  <si>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</si>
  <si>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</si>
  <si>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</si>
  <si>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</si>
  <si>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</si>
  <si>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</si>
  <si>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</si>
  <si>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</si>
  <si>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</si>
  <si>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</si>
  <si>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</si>
  <si>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</si>
  <si>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</si>
  <si>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</si>
  <si>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</si>
  <si>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</si>
  <si>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</si>
  <si>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</si>
  <si>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</si>
  <si>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</si>
  <si>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</si>
  <si>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</si>
  <si>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</si>
  <si>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</si>
  <si>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</si>
  <si>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</si>
  <si>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</si>
  <si>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</si>
  <si>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</si>
  <si>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</si>
  <si>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</si>
  <si>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</si>
  <si>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</si>
  <si>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</si>
  <si>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</si>
  <si>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</si>
  <si>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</si>
  <si>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</si>
  <si>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</si>
  <si>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</si>
  <si>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</si>
  <si>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</si>
  <si>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</si>
  <si>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</si>
  <si>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</si>
  <si>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</si>
  <si>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</si>
  <si>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</si>
  <si>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</si>
  <si>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</si>
  <si>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</si>
  <si>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</si>
  <si>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</si>
  <si>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</si>
  <si>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</si>
  <si>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</si>
  <si>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</si>
  <si>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</si>
  <si>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</si>
  <si>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</si>
  <si>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</si>
  <si>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</si>
  <si>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</si>
  <si>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</si>
  <si>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</si>
  <si>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</si>
  <si>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</si>
  <si>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</si>
  <si>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</si>
  <si>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</si>
  <si>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</si>
  <si>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</si>
  <si>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</si>
  <si>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</si>
  <si>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</si>
  <si>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</si>
  <si>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</si>
  <si>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</si>
  <si>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</si>
  <si>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</si>
  <si>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</si>
  <si>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</si>
  <si>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</si>
  <si>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</si>
  <si>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</si>
  <si>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</si>
  <si>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</si>
  <si>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</si>
  <si>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</si>
  <si>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</si>
  <si>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</si>
  <si>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</si>
  <si>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</si>
  <si>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</si>
  <si>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</si>
  <si>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</si>
  <si>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</si>
  <si>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</si>
  <si>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</si>
  <si>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</si>
  <si>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</si>
  <si>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</si>
  <si>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</si>
  <si>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</si>
  <si>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</si>
  <si>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</si>
  <si>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</si>
  <si>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</si>
  <si>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</si>
  <si>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</si>
  <si>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</si>
  <si>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</si>
  <si>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</si>
  <si>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</si>
  <si>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</si>
  <si>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</si>
  <si>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</si>
  <si>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</si>
  <si>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</si>
  <si>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</si>
  <si>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</si>
  <si>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</si>
  <si>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</si>
  <si>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</si>
  <si>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</si>
  <si>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</si>
  <si>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</si>
  <si>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</si>
  <si>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</si>
  <si>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</si>
  <si>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</si>
  <si>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</si>
  <si>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</si>
  <si>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</si>
  <si>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</si>
  <si>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</si>
  <si>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</si>
  <si>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</si>
  <si>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</si>
  <si>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</si>
  <si>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</si>
  <si>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</si>
  <si>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</si>
  <si>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</si>
  <si>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</si>
  <si>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</si>
  <si>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</si>
  <si>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</si>
  <si>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</si>
  <si>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</si>
  <si>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</si>
  <si>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</si>
  <si>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</si>
  <si>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</si>
  <si>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</si>
  <si>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</si>
  <si>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</si>
  <si>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</si>
  <si>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</si>
  <si>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</si>
  <si>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</si>
  <si>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</si>
  <si>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</si>
  <si>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</si>
  <si>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</si>
  <si>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</si>
  <si>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</si>
  <si>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</si>
  <si>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</si>
  <si>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</si>
  <si>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</si>
  <si>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</si>
  <si>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</si>
  <si>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</si>
  <si>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</si>
  <si>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</si>
  <si>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</si>
  <si>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</si>
  <si>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</si>
  <si>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</si>
  <si>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</si>
  <si>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</si>
  <si>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</si>
  <si>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</si>
  <si>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</si>
  <si>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</si>
  <si>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</si>
  <si>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</si>
  <si>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</si>
  <si>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</si>
  <si>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</si>
  <si>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</si>
  <si>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</si>
  <si>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</si>
  <si>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</si>
  <si>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</si>
  <si>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</si>
  <si>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</si>
  <si>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</si>
  <si>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</si>
  <si>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</si>
  <si>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</si>
  <si>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</si>
  <si>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</si>
  <si>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</si>
  <si>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</si>
  <si>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</si>
  <si>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</si>
  <si>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</si>
  <si>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</si>
  <si>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</si>
  <si>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</si>
  <si>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</si>
  <si>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</si>
  <si>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</si>
  <si>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</si>
  <si>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</si>
  <si>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</si>
  <si>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</si>
  <si>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</si>
  <si>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</si>
  <si>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</si>
  <si>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</si>
  <si>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</si>
  <si>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</si>
  <si>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</si>
  <si>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</si>
  <si>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</si>
  <si>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</si>
  <si>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</si>
  <si>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</si>
  <si>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</si>
  <si>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</si>
  <si>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</si>
  <si>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</si>
  <si>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</si>
  <si>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</si>
  <si>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</si>
  <si>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</si>
  <si>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</si>
  <si>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</si>
  <si>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</si>
  <si>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</si>
  <si>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</si>
  <si>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</si>
  <si>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</si>
  <si>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</si>
  <si>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</si>
  <si>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</si>
  <si>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</si>
  <si>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</si>
  <si>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</si>
  <si>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</si>
  <si>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</si>
  <si>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</si>
  <si>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</si>
  <si>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</si>
  <si>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</si>
  <si>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</si>
  <si>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</si>
  <si>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</si>
  <si>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</si>
  <si>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</si>
  <si>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</si>
  <si>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</si>
  <si>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</si>
  <si>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</si>
  <si>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</si>
  <si>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</si>
  <si>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</si>
  <si>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</si>
  <si>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</si>
  <si>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</si>
  <si>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</si>
  <si>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</si>
  <si>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</si>
  <si>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</si>
  <si>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</si>
  <si>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</si>
  <si>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</si>
  <si>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</si>
  <si>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</si>
  <si>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</si>
  <si>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</si>
  <si>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</si>
  <si>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</si>
  <si>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</si>
  <si>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</si>
  <si>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</si>
  <si>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</si>
  <si>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</si>
  <si>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</si>
  <si>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</si>
  <si>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</si>
  <si>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</si>
  <si>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</si>
  <si>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</si>
  <si>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</si>
  <si>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</si>
  <si>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</si>
  <si>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</si>
  <si>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</si>
  <si>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</si>
  <si>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</si>
  <si>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</si>
  <si>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</si>
  <si>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</si>
  <si>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</si>
  <si>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</si>
  <si>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</si>
  <si>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</si>
  <si>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</si>
  <si>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</si>
  <si>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</si>
  <si>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</si>
  <si>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</si>
  <si>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</si>
  <si>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</si>
  <si>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</si>
  <si>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</si>
  <si>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</si>
  <si>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</si>
  <si>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</si>
  <si>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</si>
  <si>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</si>
  <si>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</si>
  <si>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</si>
  <si>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</si>
  <si>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</si>
  <si>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</si>
  <si>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</si>
  <si>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</si>
  <si>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</si>
  <si>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</si>
  <si>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</si>
  <si>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</si>
  <si>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</si>
  <si>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</si>
  <si>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</si>
  <si>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</si>
  <si>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</si>
  <si>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</si>
  <si>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</si>
  <si>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</si>
  <si>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</si>
  <si>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</si>
  <si>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</si>
  <si>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</si>
  <si>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</si>
  <si>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</si>
  <si>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</si>
  <si>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</si>
  <si>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</si>
  <si>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</si>
  <si>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</si>
  <si>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</si>
  <si>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</si>
  <si>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</si>
  <si>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</si>
  <si>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</si>
  <si>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</si>
  <si>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</si>
  <si>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</si>
  <si>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</si>
  <si>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</si>
  <si>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</si>
  <si>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</si>
  <si>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</si>
  <si>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</si>
  <si>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</si>
  <si>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</si>
  <si>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</si>
  <si>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</si>
  <si>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</si>
  <si>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</si>
  <si>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</si>
  <si>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</si>
  <si>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</si>
  <si>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</si>
  <si>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</si>
  <si>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</si>
  <si>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</si>
  <si>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</si>
  <si>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</si>
  <si>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</si>
  <si>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</si>
  <si>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</si>
  <si>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</si>
  <si>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</si>
  <si>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</si>
  <si>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</si>
  <si>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</si>
  <si>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</si>
  <si>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</si>
  <si>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</si>
  <si>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</si>
  <si>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</si>
  <si>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</si>
  <si>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</si>
  <si>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</si>
  <si>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</si>
  <si>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</si>
  <si>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</si>
  <si>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</si>
  <si>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</si>
  <si>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</si>
  <si>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</si>
  <si>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</si>
  <si>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</si>
  <si>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</si>
  <si>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</si>
  <si>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</si>
  <si>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</si>
  <si>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</si>
  <si>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</si>
  <si>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</si>
  <si>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</si>
  <si>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</si>
  <si>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</si>
  <si>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</si>
  <si>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</si>
  <si>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</si>
  <si>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</si>
  <si>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</si>
  <si>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</si>
  <si>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</si>
  <si>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</si>
  <si>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</si>
  <si>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</si>
  <si>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</si>
  <si>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</si>
  <si>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</si>
  <si>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</si>
  <si>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</si>
  <si>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</si>
  <si>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</si>
  <si>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</si>
  <si>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</si>
  <si>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</si>
  <si>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</si>
  <si>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</si>
  <si>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</si>
  <si>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</si>
  <si>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</si>
  <si>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</si>
  <si>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</si>
  <si>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</si>
  <si>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</si>
  <si>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</si>
  <si>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</si>
  <si>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</si>
  <si>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</si>
  <si>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</si>
  <si>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</si>
  <si>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</si>
  <si>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</si>
  <si>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</si>
  <si>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</si>
  <si>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</si>
  <si>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</si>
  <si>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</si>
  <si>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</si>
  <si>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</si>
  <si>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</si>
  <si>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</si>
  <si>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</si>
  <si>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</si>
  <si>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</si>
  <si>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</si>
  <si>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</si>
  <si>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</si>
  <si>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</si>
  <si>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</si>
  <si>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</si>
  <si>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</si>
  <si>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</si>
  <si>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</si>
  <si>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</si>
  <si>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</si>
  <si>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</si>
  <si>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</si>
  <si>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</si>
  <si>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</si>
  <si>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</si>
  <si>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</si>
  <si>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</si>
  <si>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</si>
  <si>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</si>
  <si>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</si>
  <si>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</si>
  <si>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</si>
  <si>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</si>
  <si>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</si>
  <si>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</si>
  <si>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</si>
  <si>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</si>
  <si>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</si>
  <si>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</si>
  <si>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</si>
  <si>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</si>
  <si>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</si>
  <si>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</si>
  <si>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</si>
  <si>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</si>
  <si>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</si>
  <si>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</si>
  <si>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</si>
  <si>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</si>
  <si>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</si>
  <si>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</si>
  <si>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</si>
  <si>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</si>
  <si>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</si>
  <si>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</si>
  <si>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</si>
  <si>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</si>
  <si>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</si>
  <si>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</si>
  <si>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</si>
  <si>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</si>
  <si>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</si>
  <si>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</si>
  <si>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</si>
  <si>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</si>
  <si>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</si>
  <si>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</si>
  <si>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</si>
  <si>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</si>
  <si>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</si>
  <si>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</si>
  <si>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</si>
  <si>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</si>
  <si>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</si>
  <si>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</si>
  <si>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</si>
  <si>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</si>
  <si>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</si>
  <si>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</si>
  <si>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</si>
  <si>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</si>
  <si>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</si>
  <si>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</si>
  <si>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</si>
  <si>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</si>
  <si>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</si>
  <si>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</si>
  <si>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</si>
  <si>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</si>
  <si>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</si>
  <si>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</si>
  <si>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</si>
  <si>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</si>
  <si>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</si>
  <si>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</si>
  <si>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</si>
  <si>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</si>
  <si>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</si>
  <si>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</si>
  <si>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</si>
  <si>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</si>
  <si>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</si>
  <si>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</si>
  <si>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</si>
  <si>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</si>
  <si>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</si>
  <si>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</si>
  <si>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</si>
  <si>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</si>
  <si>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</si>
  <si>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</si>
  <si>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</si>
  <si>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</si>
  <si>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</si>
  <si>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</si>
  <si>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</si>
  <si>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</si>
  <si>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</si>
  <si>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</si>
  <si>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</si>
  <si>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</si>
  <si>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</si>
  <si>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</si>
  <si>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</si>
  <si>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</si>
  <si>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</si>
  <si>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</si>
  <si>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</si>
  <si>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</si>
  <si>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</si>
  <si>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</si>
  <si>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</si>
  <si>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</si>
  <si>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</si>
  <si>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</si>
  <si>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</si>
  <si>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</si>
  <si>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</si>
  <si>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</si>
  <si>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</si>
  <si>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</si>
  <si>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</si>
  <si>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</si>
  <si>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</si>
  <si>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</si>
  <si>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</si>
  <si>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</si>
  <si>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</si>
  <si>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</si>
  <si>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</si>
  <si>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</si>
  <si>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</si>
  <si>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</si>
  <si>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</si>
  <si>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</si>
  <si>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</si>
  <si>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</si>
  <si>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</si>
  <si>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</si>
  <si>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</si>
  <si>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</si>
  <si>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</si>
  <si>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</si>
  <si>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</si>
  <si>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</si>
  <si>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</si>
  <si>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</si>
  <si>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</si>
  <si>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</si>
  <si>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</si>
  <si>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</si>
  <si>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</si>
  <si>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</si>
  <si>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</si>
  <si>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</si>
  <si>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</si>
  <si>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</si>
  <si>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</si>
  <si>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</si>
  <si>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</si>
  <si>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</si>
  <si>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</si>
  <si>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</si>
  <si>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</si>
  <si>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</si>
  <si>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</si>
  <si>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</si>
  <si>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</si>
  <si>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</si>
  <si>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</si>
  <si>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</si>
  <si>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</si>
  <si>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</si>
  <si>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</si>
  <si>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</si>
  <si>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</si>
  <si>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</si>
  <si>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</si>
  <si>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</si>
  <si>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</si>
  <si>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</si>
  <si>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</si>
  <si>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</si>
  <si>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</si>
  <si>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</si>
  <si>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</si>
  <si>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</si>
  <si>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</si>
  <si>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</si>
  <si>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</si>
  <si>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</si>
  <si>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</si>
  <si>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</si>
  <si>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</si>
  <si>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</si>
  <si>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</si>
  <si>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</si>
  <si>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</si>
  <si>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</si>
  <si>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</si>
  <si>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</si>
  <si>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</si>
  <si>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</si>
  <si>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</si>
  <si>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</si>
  <si>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</si>
  <si>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</si>
  <si>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</si>
  <si>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</si>
  <si>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</si>
  <si>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</si>
  <si>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</si>
  <si>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</si>
  <si>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</si>
  <si>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</si>
  <si>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</si>
  <si>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</si>
  <si>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</si>
  <si>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</si>
  <si>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</si>
  <si>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</si>
  <si>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</si>
  <si>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</si>
  <si>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</si>
  <si>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</si>
  <si>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</si>
  <si>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</si>
  <si>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</si>
  <si>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</si>
  <si>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</si>
  <si>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</si>
  <si>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</si>
  <si>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</si>
  <si>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</si>
  <si>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</si>
  <si>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</si>
  <si>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</si>
  <si>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</si>
  <si>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</si>
  <si>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</si>
  <si>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</si>
  <si>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</si>
  <si>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</si>
  <si>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</si>
  <si>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</si>
  <si>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</si>
  <si>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</si>
  <si>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</si>
  <si>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</si>
  <si>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</si>
  <si>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</si>
  <si>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</si>
  <si>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</si>
  <si>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</si>
  <si>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</si>
  <si>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</si>
  <si>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</si>
  <si>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</si>
  <si>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</si>
  <si>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</si>
  <si>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</si>
  <si>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</si>
  <si>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</si>
  <si>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</si>
  <si>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</si>
  <si>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</si>
  <si>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</si>
  <si>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</si>
  <si>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</si>
  <si>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</si>
  <si>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</si>
  <si>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</si>
  <si>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</si>
  <si>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</si>
  <si>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</si>
  <si>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</si>
  <si>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</si>
  <si>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</si>
  <si>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</si>
  <si>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</si>
  <si>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</si>
  <si>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</si>
  <si>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</si>
  <si>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</si>
  <si>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</si>
  <si>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</si>
  <si>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</si>
  <si>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</si>
  <si>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</si>
  <si>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</si>
  <si>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</si>
  <si>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</si>
  <si>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</si>
  <si>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</si>
  <si>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</si>
  <si>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</si>
  <si>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</si>
  <si>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</si>
  <si>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</si>
  <si>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</si>
  <si>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</si>
  <si>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</si>
  <si>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</si>
  <si>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</si>
  <si>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</si>
  <si>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</si>
  <si>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</si>
  <si>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</si>
  <si>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</si>
  <si>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</si>
  <si>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</si>
  <si>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</si>
  <si>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</si>
  <si>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</si>
  <si>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</si>
  <si>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</si>
  <si>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</si>
  <si>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</si>
  <si>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</si>
  <si>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</si>
  <si>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</si>
  <si>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</si>
  <si>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</si>
  <si>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</si>
  <si>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</si>
  <si>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</si>
  <si>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</si>
  <si>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</si>
  <si>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</si>
  <si>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</si>
  <si>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</si>
  <si>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</si>
  <si>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</si>
  <si>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</si>
  <si>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</si>
  <si>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</si>
  <si>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</si>
  <si>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</si>
  <si>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</si>
  <si>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</si>
  <si>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</si>
  <si>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</si>
  <si>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</si>
  <si>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</si>
  <si>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</si>
  <si>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</si>
  <si>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</si>
  <si>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</si>
  <si>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</si>
  <si>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</si>
  <si>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</si>
  <si>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</si>
  <si>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</si>
  <si>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</si>
  <si>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</si>
  <si>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</si>
  <si>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</si>
  <si>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</si>
  <si>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</si>
  <si>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</si>
  <si>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</si>
  <si>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</si>
  <si>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</si>
  <si>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</si>
  <si>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</si>
  <si>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</si>
  <si>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</si>
  <si>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</si>
  <si>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</si>
  <si>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</si>
  <si>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</si>
  <si>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</si>
  <si>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</si>
  <si>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</si>
  <si>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</si>
  <si>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</si>
  <si>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</si>
  <si>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</si>
  <si>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</si>
  <si>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</si>
  <si>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</si>
  <si>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</si>
  <si>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</si>
  <si>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</si>
  <si>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</si>
  <si>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</si>
  <si>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</si>
  <si>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</si>
  <si>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</si>
  <si>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</si>
  <si>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</si>
  <si>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</si>
  <si>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</si>
  <si>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</si>
  <si>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</si>
  <si>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</si>
  <si>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</si>
  <si>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</si>
  <si>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</si>
  <si>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</si>
  <si>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</si>
  <si>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</si>
  <si>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</si>
  <si>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</si>
  <si>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</si>
  <si>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</si>
  <si>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</si>
  <si>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</si>
  <si>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</si>
  <si>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</si>
  <si>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</si>
  <si>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</si>
  <si>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</si>
  <si>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</si>
  <si>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</si>
  <si>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</si>
  <si>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</si>
  <si>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</si>
  <si>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</si>
  <si>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</si>
  <si>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</si>
  <si>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</si>
  <si>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</si>
  <si>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</si>
  <si>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</si>
  <si>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</si>
  <si>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</si>
  <si>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</si>
  <si>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</si>
  <si>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</si>
  <si>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</si>
  <si>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</si>
  <si>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</si>
  <si>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</si>
  <si>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</si>
  <si>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</si>
  <si>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</si>
  <si>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</si>
  <si>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</si>
  <si>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</si>
  <si>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</si>
  <si>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</si>
  <si>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</si>
  <si>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</si>
  <si>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</si>
  <si>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</si>
  <si>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</si>
  <si>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</si>
  <si>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</si>
  <si>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</si>
  <si>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</si>
  <si>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</si>
  <si>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</si>
  <si>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</si>
  <si>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</si>
  <si>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</si>
  <si>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</si>
  <si>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</si>
  <si>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</si>
  <si>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</si>
  <si>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</si>
  <si>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</si>
  <si>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</si>
  <si>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</si>
  <si>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</si>
  <si>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</si>
  <si>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</si>
  <si>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</si>
  <si>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</si>
  <si>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</si>
  <si>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</si>
  <si>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</si>
  <si>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</si>
  <si>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</si>
  <si>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</si>
  <si>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</si>
  <si>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</si>
  <si>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</si>
  <si>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</si>
  <si>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</si>
  <si>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</si>
  <si>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</si>
  <si>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</si>
  <si>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</si>
  <si>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</si>
  <si>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</si>
  <si>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</si>
  <si>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</si>
  <si>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</si>
  <si>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</si>
  <si>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</si>
  <si>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</si>
  <si>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</si>
  <si>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</si>
  <si>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</si>
  <si>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</si>
  <si>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</si>
  <si>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</si>
  <si>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</si>
  <si>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</si>
  <si>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</si>
  <si>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</si>
  <si>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</si>
  <si>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</si>
  <si>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</si>
  <si>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</si>
  <si>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</si>
  <si>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</si>
  <si>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</si>
  <si>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</si>
  <si>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</si>
  <si>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</si>
  <si>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</si>
  <si>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</si>
  <si>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</si>
  <si>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</si>
  <si>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</si>
  <si>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</si>
  <si>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</si>
  <si>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</si>
  <si>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</si>
  <si>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</si>
  <si>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</si>
  <si>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</si>
  <si>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</si>
  <si>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</si>
  <si>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</si>
  <si>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</si>
  <si>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</si>
  <si>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</si>
  <si>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</si>
  <si>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</si>
  <si>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</si>
  <si>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</si>
  <si>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</si>
  <si>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</si>
  <si>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</si>
  <si>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</si>
  <si>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</si>
  <si>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</si>
  <si>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</si>
  <si>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</si>
  <si>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</si>
  <si>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</si>
  <si>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</si>
  <si>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</si>
  <si>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</si>
  <si>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</si>
  <si>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</si>
  <si>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</si>
  <si>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</si>
  <si>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</si>
  <si>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</si>
  <si>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</si>
  <si>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</si>
  <si>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</si>
  <si>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</si>
  <si>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</si>
  <si>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</si>
  <si>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</si>
  <si>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</si>
  <si>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</si>
  <si>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</si>
  <si>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</si>
  <si>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</si>
  <si>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</si>
  <si>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</si>
  <si>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</si>
  <si>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</si>
  <si>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</si>
  <si>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</si>
  <si>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</si>
  <si>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</si>
  <si>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</si>
  <si>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</si>
  <si>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</si>
  <si>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</si>
  <si>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</si>
  <si>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</si>
  <si>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</si>
  <si>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</si>
  <si>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</si>
  <si>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</si>
  <si>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</si>
  <si>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</si>
  <si>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</si>
  <si>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</si>
  <si>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</si>
  <si>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</si>
  <si>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</si>
  <si>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</si>
  <si>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</si>
  <si>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</si>
  <si>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</si>
  <si>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</si>
  <si>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</si>
  <si>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</si>
  <si>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</si>
  <si>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</si>
  <si>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</si>
  <si>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</si>
  <si>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</si>
  <si>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</si>
  <si>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</si>
  <si>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</si>
  <si>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</si>
  <si>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</si>
  <si>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</si>
  <si>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</si>
  <si>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</si>
  <si>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</si>
  <si>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</si>
  <si>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</si>
  <si>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</si>
  <si>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</si>
  <si>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</si>
  <si>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</si>
  <si>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</si>
  <si>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</si>
  <si>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</si>
  <si>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</si>
  <si>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</si>
  <si>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</si>
  <si>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</si>
  <si>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</si>
  <si>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</si>
  <si>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</si>
  <si>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</si>
  <si>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</si>
  <si>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</si>
  <si>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</si>
  <si>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</si>
  <si>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</si>
  <si>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</si>
  <si>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</si>
  <si>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</si>
  <si>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</si>
  <si>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</si>
  <si>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</si>
  <si>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</si>
  <si>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</si>
  <si>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</si>
  <si>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</si>
  <si>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</si>
  <si>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</si>
  <si>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</si>
  <si>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</si>
  <si>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</si>
  <si>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</si>
  <si>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</si>
  <si>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</si>
  <si>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</si>
  <si>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</si>
  <si>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</si>
  <si>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</si>
  <si>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</si>
  <si>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</si>
  <si>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</si>
  <si>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</si>
  <si>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</si>
  <si>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</si>
  <si>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</si>
  <si>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</si>
  <si>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</si>
  <si>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</si>
  <si>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</si>
  <si>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</si>
  <si>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</si>
  <si>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</si>
  <si>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</si>
  <si>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</si>
  <si>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</si>
  <si>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</si>
  <si>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</si>
  <si>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</si>
  <si>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</si>
  <si>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</si>
  <si>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</si>
  <si>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</si>
  <si>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</si>
  <si>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</si>
  <si>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</si>
  <si>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</si>
  <si>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</si>
  <si>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</si>
  <si>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</si>
  <si>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</si>
  <si>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</si>
  <si>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</si>
  <si>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</si>
  <si>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</si>
  <si>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</si>
  <si>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</si>
  <si>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</si>
  <si>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</si>
  <si>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</si>
  <si>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</si>
  <si>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</si>
  <si>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</si>
  <si>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</si>
  <si>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</si>
  <si>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</si>
  <si>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</si>
  <si>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</si>
  <si>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</si>
  <si>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</si>
  <si>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</si>
  <si>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</si>
  <si>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</si>
  <si>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</si>
  <si>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</si>
  <si>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</si>
  <si>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</si>
  <si>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</si>
  <si>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</si>
  <si>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</si>
  <si>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</si>
  <si>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</si>
  <si>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</si>
  <si>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</si>
  <si>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</si>
  <si>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</si>
  <si>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</si>
  <si>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</si>
  <si>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</si>
  <si>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</si>
  <si>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</si>
  <si>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</si>
  <si>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</si>
  <si>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</si>
  <si>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</si>
  <si>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</si>
  <si>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</si>
  <si>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</si>
  <si>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</si>
  <si>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</si>
  <si>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</si>
  <si>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</si>
  <si>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</si>
  <si>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</si>
  <si>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</si>
  <si>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</si>
  <si>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</si>
  <si>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</si>
  <si>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</si>
  <si>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</si>
  <si>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</si>
  <si>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</si>
  <si>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</si>
  <si>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</si>
  <si>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</si>
  <si>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</si>
  <si>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</si>
  <si>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</si>
  <si>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</si>
  <si>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</si>
  <si>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</si>
  <si>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</si>
  <si>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</si>
  <si>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</si>
  <si>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</si>
  <si>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</si>
  <si>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</si>
  <si>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</si>
  <si>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</si>
  <si>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</si>
  <si>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</si>
  <si>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</si>
  <si>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</si>
  <si>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</si>
  <si>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</si>
  <si>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</si>
  <si>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</si>
  <si>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</si>
  <si>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</si>
  <si>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</si>
  <si>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</si>
  <si>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</si>
  <si>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</si>
  <si>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</si>
  <si>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</si>
  <si>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</si>
  <si>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</si>
  <si>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</si>
  <si>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</si>
  <si>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</si>
  <si>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</si>
  <si>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</si>
  <si>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</si>
  <si>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</si>
  <si>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</si>
  <si>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</si>
  <si>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</si>
  <si>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</si>
  <si>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</si>
  <si>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</si>
  <si>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</si>
  <si>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</si>
  <si>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</si>
  <si>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</si>
  <si>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</si>
  <si>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</si>
  <si>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</si>
  <si>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</si>
  <si>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</si>
  <si>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</si>
  <si>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</si>
  <si>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</si>
  <si>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</si>
  <si>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</si>
  <si>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</si>
  <si>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</si>
  <si>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</si>
  <si>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</si>
  <si>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</si>
  <si>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</si>
  <si>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</si>
  <si>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</si>
  <si>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</si>
  <si>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</si>
  <si>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</si>
  <si>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</si>
  <si>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</si>
  <si>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</si>
  <si>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</si>
  <si>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</si>
  <si>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</si>
  <si>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</si>
  <si>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</si>
  <si>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</si>
  <si>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</si>
  <si>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</si>
  <si>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</si>
  <si>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</si>
  <si>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</si>
  <si>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</si>
  <si>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</si>
  <si>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</si>
  <si>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</si>
  <si>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</si>
  <si>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</si>
  <si>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</si>
  <si>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</si>
  <si>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</si>
  <si>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</si>
  <si>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</si>
  <si>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</si>
  <si>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</si>
  <si>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</si>
  <si>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</si>
  <si>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</si>
  <si>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</si>
  <si>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</si>
  <si>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</si>
  <si>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</si>
  <si>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</si>
  <si>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</si>
  <si>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</si>
  <si>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</si>
  <si>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</si>
  <si>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</si>
  <si>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</si>
  <si>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</si>
  <si>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</si>
  <si>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</si>
  <si>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</si>
  <si>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</si>
  <si>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</si>
  <si>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</si>
  <si>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</si>
  <si>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</si>
  <si>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</si>
  <si>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</si>
  <si>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</si>
  <si>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</si>
  <si>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</si>
  <si>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</si>
  <si>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</si>
  <si>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</si>
  <si>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</si>
  <si>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</si>
  <si>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</si>
  <si>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</si>
  <si>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</si>
  <si>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</si>
  <si>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</si>
  <si>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</si>
  <si>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</si>
  <si>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</si>
  <si>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</si>
  <si>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</si>
  <si>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</si>
  <si>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</si>
  <si>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</si>
  <si>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</si>
  <si>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</si>
  <si>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</si>
  <si>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</si>
  <si>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</si>
  <si>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</si>
  <si>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</si>
  <si>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</si>
  <si>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</si>
  <si>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</si>
  <si>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</si>
  <si>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</si>
  <si>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</si>
  <si>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</si>
  <si>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</si>
  <si>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</si>
  <si>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</si>
  <si>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</si>
  <si>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</si>
  <si>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</si>
  <si>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</si>
  <si>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</si>
  <si>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</si>
  <si>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</si>
  <si>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</si>
  <si>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</si>
  <si>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</si>
  <si>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</si>
  <si>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</si>
  <si>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</si>
  <si>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</si>
  <si>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</si>
  <si>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</si>
  <si>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</si>
  <si>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</si>
  <si>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</si>
  <si>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</si>
  <si>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</si>
  <si>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</si>
  <si>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</si>
  <si>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</si>
  <si>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</si>
  <si>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</si>
  <si>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</si>
  <si>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</si>
  <si>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</si>
  <si>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</si>
  <si>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</si>
  <si>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</si>
  <si>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</si>
  <si>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</si>
  <si>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</si>
  <si>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</si>
  <si>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</si>
  <si>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</si>
  <si>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</si>
  <si>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</si>
  <si>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</si>
  <si>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</si>
  <si>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</si>
  <si>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</si>
  <si>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</si>
  <si>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</si>
  <si>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</si>
  <si>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</si>
  <si>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</si>
  <si>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</si>
  <si>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</si>
  <si>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</si>
  <si>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</si>
  <si>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</si>
  <si>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</si>
  <si>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</si>
  <si>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</si>
  <si>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</si>
  <si>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</si>
  <si>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</si>
  <si>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</si>
  <si>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</si>
  <si>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</si>
  <si>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</si>
  <si>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</si>
  <si>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</si>
  <si>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</si>
  <si>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</si>
  <si>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</si>
  <si>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</si>
  <si>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</si>
  <si>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</si>
  <si>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</si>
  <si>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</si>
  <si>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</si>
  <si>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</si>
  <si>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</si>
  <si>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</si>
  <si>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</si>
  <si>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</si>
  <si>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</si>
  <si>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</si>
  <si>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</si>
  <si>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</si>
  <si>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</si>
  <si>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</si>
  <si>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</si>
  <si>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</si>
  <si>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</si>
  <si>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</si>
  <si>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</si>
  <si>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</si>
  <si>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</si>
  <si>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</si>
  <si>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</si>
  <si>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</si>
  <si>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</si>
  <si>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</si>
  <si>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</si>
  <si>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</si>
  <si>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</si>
  <si>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</si>
  <si>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</si>
  <si>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</si>
  <si>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</si>
  <si>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</si>
  <si>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</si>
  <si>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</si>
  <si>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</si>
  <si>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</si>
  <si>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</si>
  <si>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</si>
  <si>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</si>
  <si>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</si>
  <si>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</si>
  <si>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</si>
  <si>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</si>
  <si>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</si>
  <si>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</si>
  <si>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</si>
  <si>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</si>
  <si>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</si>
  <si>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</si>
  <si>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</si>
  <si>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</si>
  <si>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</si>
  <si>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</si>
  <si>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</si>
  <si>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</si>
  <si>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</si>
  <si>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</si>
  <si>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</si>
  <si>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</si>
  <si>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</si>
  <si>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</si>
  <si>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</si>
  <si>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</si>
  <si>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</si>
  <si>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</si>
  <si>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</si>
  <si>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</si>
  <si>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</si>
  <si>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</si>
  <si>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</si>
  <si>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</si>
  <si>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</si>
  <si>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</si>
  <si>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</si>
  <si>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</si>
  <si>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</si>
  <si>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</si>
  <si>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</si>
  <si>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</si>
  <si>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</si>
  <si>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</si>
  <si>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</si>
  <si>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</si>
  <si>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</si>
  <si>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</si>
  <si>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</si>
  <si>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</si>
  <si>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</si>
  <si>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</si>
  <si>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</si>
  <si>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</si>
  <si>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</si>
  <si>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</si>
  <si>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</si>
  <si>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</si>
  <si>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</si>
  <si>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</si>
  <si>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</si>
  <si>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</si>
  <si>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</si>
  <si>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</si>
  <si>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</si>
  <si>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</si>
  <si>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</si>
  <si>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</si>
  <si>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</si>
  <si>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</si>
  <si>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</si>
  <si>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</si>
  <si>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</si>
  <si>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</si>
  <si>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</si>
  <si>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</si>
  <si>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</si>
  <si>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</si>
  <si>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</si>
  <si>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</si>
  <si>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</si>
  <si>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</si>
  <si>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</si>
  <si>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</si>
  <si>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</si>
  <si>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</si>
  <si>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</si>
  <si>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</si>
  <si>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</si>
  <si>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</si>
  <si>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</si>
  <si>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</si>
  <si>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</si>
  <si>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</si>
  <si>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</si>
  <si>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</si>
  <si>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</si>
  <si>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</si>
  <si>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</si>
  <si>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</si>
  <si>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</si>
  <si>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</si>
  <si>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</si>
  <si>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</si>
  <si>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</si>
  <si>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</si>
  <si>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</si>
  <si>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</si>
  <si>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</si>
  <si>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</si>
  <si>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</si>
  <si>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</si>
  <si>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</si>
  <si>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</si>
  <si>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</si>
  <si>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</si>
  <si>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</si>
  <si>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</si>
  <si>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</si>
  <si>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</si>
  <si>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</si>
  <si>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</si>
  <si>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</si>
  <si>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</si>
  <si>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</si>
  <si>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</si>
  <si>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</si>
  <si>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</si>
  <si>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</si>
  <si>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</si>
  <si>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</si>
  <si>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</si>
  <si>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</si>
  <si>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</si>
  <si>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</si>
  <si>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</si>
  <si>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</si>
  <si>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</si>
  <si>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</si>
  <si>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</si>
  <si>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</si>
  <si>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</si>
  <si>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</si>
  <si>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</si>
  <si>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</si>
  <si>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</si>
  <si>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</si>
  <si>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</si>
  <si>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</si>
  <si>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</si>
  <si>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</si>
  <si>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</si>
  <si>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</si>
  <si>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</si>
  <si>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</si>
  <si>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</si>
  <si>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</si>
  <si>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</si>
  <si>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</si>
  <si>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</si>
  <si>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</si>
  <si>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</si>
  <si>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</si>
  <si>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</si>
  <si>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</si>
  <si>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</si>
  <si>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</si>
  <si>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</si>
  <si>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</si>
  <si>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</si>
  <si>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</si>
  <si>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</si>
  <si>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</si>
  <si>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</si>
  <si>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</si>
  <si>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</si>
  <si>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</si>
  <si>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</si>
  <si>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</si>
  <si>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</si>
  <si>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</si>
  <si>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</si>
  <si>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</si>
  <si>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</si>
  <si>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</si>
  <si>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</si>
  <si>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</si>
  <si>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</si>
  <si>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</si>
  <si>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</si>
  <si>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</si>
  <si>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</si>
  <si>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</si>
  <si>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</si>
  <si>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</si>
  <si>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</si>
  <si>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</si>
  <si>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</si>
  <si>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</si>
  <si>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</si>
  <si>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</si>
  <si>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</si>
  <si>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</si>
  <si>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</si>
  <si>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</si>
  <si>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</si>
  <si>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</si>
  <si>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</si>
  <si>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</si>
  <si>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</si>
  <si>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</si>
  <si>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</si>
  <si>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</si>
  <si>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</si>
  <si>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</si>
  <si>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</si>
  <si>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</si>
  <si>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</si>
  <si>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</si>
  <si>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</si>
  <si>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</si>
  <si>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</si>
  <si>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</si>
  <si>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</si>
  <si>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</si>
  <si>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</si>
  <si>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</si>
  <si>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</si>
  <si>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</si>
  <si>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</si>
  <si>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</si>
  <si>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</si>
  <si>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</si>
  <si>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</si>
  <si>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</si>
  <si>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</si>
  <si>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</si>
  <si>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</si>
  <si>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</si>
  <si>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</si>
  <si>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</si>
  <si>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</si>
  <si>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</si>
  <si>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</si>
  <si>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</si>
  <si>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</si>
  <si>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</si>
  <si>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</si>
  <si>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</si>
  <si>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</si>
  <si>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</si>
  <si>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</si>
  <si>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</si>
  <si>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</si>
  <si>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</si>
  <si>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</si>
  <si>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</si>
  <si>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</si>
  <si>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</si>
  <si>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</si>
  <si>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</si>
  <si>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</si>
  <si>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</si>
  <si>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</si>
  <si>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</si>
  <si>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</si>
  <si>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</si>
  <si>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</si>
  <si>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</si>
  <si>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</si>
  <si>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</si>
  <si>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</si>
  <si>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</si>
  <si>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</si>
  <si>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</si>
  <si>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</si>
  <si>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</si>
  <si>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</si>
  <si>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</si>
  <si>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</si>
  <si>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</si>
  <si>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</si>
  <si>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</si>
  <si>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</si>
  <si>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</si>
  <si>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</si>
  <si>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</si>
  <si>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</si>
  <si>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</si>
  <si>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</si>
  <si>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</si>
  <si>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</si>
  <si>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</si>
  <si>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</si>
  <si>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</si>
  <si>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</si>
  <si>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</si>
  <si>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</si>
  <si>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</si>
  <si>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</si>
  <si>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</si>
  <si>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</si>
  <si>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</si>
  <si>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</si>
  <si>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</si>
  <si>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</si>
  <si>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</si>
  <si>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</si>
  <si>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</si>
  <si>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</si>
  <si>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</si>
  <si>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</si>
  <si>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</si>
  <si>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</si>
  <si>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</si>
  <si>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</si>
  <si>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</si>
  <si>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</si>
  <si>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</si>
  <si>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</si>
  <si>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</si>
  <si>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</si>
  <si>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</si>
  <si>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</si>
  <si>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</si>
  <si>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</si>
  <si>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</si>
  <si>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</si>
  <si>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</si>
  <si>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</si>
  <si>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</si>
  <si>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</si>
  <si>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</si>
  <si>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</si>
  <si>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</si>
  <si>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</si>
  <si>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</si>
  <si>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</si>
  <si>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</si>
  <si>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</si>
  <si>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</si>
  <si>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</si>
  <si>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</si>
  <si>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</si>
  <si>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</si>
  <si>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</si>
  <si>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</si>
  <si>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</si>
  <si>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</si>
  <si>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</si>
  <si>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</si>
  <si>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</si>
  <si>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</si>
  <si>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</si>
  <si>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</si>
  <si>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</si>
  <si>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</si>
  <si>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</si>
  <si>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</si>
  <si>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</si>
  <si>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</si>
  <si>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</si>
  <si>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</si>
  <si>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</si>
  <si>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</si>
  <si>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</si>
  <si>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</si>
  <si>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</si>
  <si>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</si>
  <si>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</si>
  <si>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</si>
  <si>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</si>
  <si>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</si>
  <si>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</si>
  <si>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</si>
  <si>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</si>
  <si>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</si>
  <si>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</si>
  <si>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</si>
  <si>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</si>
  <si>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</si>
  <si>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</si>
  <si>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</si>
  <si>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</si>
  <si>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</si>
  <si>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</si>
  <si>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</si>
  <si>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</si>
  <si>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</si>
  <si>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</si>
  <si>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</si>
  <si>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</si>
  <si>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</si>
  <si>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</si>
  <si>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</si>
  <si>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</si>
  <si>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</si>
  <si>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</si>
  <si>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</si>
  <si>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</si>
  <si>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</si>
  <si>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</si>
  <si>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</si>
  <si>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</si>
  <si>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</si>
  <si>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</si>
  <si>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</si>
  <si>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</si>
  <si>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</si>
  <si>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</si>
  <si>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</si>
  <si>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</si>
  <si>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</si>
  <si>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</si>
  <si>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</si>
  <si>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</si>
  <si>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</si>
  <si>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</si>
  <si>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</si>
  <si>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</si>
  <si>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</si>
  <si>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</si>
  <si>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</si>
  <si>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</si>
  <si>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</si>
  <si>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</si>
  <si>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</si>
  <si>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</si>
  <si>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</si>
  <si>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</si>
  <si>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</si>
  <si>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</si>
  <si>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</si>
  <si>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</si>
  <si>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</si>
  <si>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</si>
  <si>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</si>
  <si>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</si>
  <si>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</si>
  <si>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</si>
  <si>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</si>
  <si>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</si>
  <si>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</si>
  <si>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</si>
  <si>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</si>
  <si>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</si>
  <si>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</si>
  <si>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</si>
  <si>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</si>
  <si>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</si>
  <si>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</si>
  <si>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</si>
  <si>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</si>
  <si>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</si>
  <si>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</si>
  <si>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</si>
  <si>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</si>
  <si>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</si>
  <si>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</si>
  <si>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</si>
  <si>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</si>
  <si>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</si>
  <si>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</si>
  <si>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</si>
  <si>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</si>
  <si>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</si>
  <si>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</si>
  <si>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</si>
  <si>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</si>
  <si>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</si>
  <si>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</si>
  <si>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</si>
  <si>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</si>
  <si>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</si>
  <si>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</si>
  <si>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</si>
  <si>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</si>
  <si>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</si>
  <si>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</si>
  <si>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</si>
  <si>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</si>
  <si>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</si>
  <si>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</si>
  <si>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</si>
  <si>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</si>
  <si>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</si>
  <si>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</si>
  <si>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</si>
  <si>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</si>
  <si>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</si>
  <si>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</si>
  <si>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</si>
  <si>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</si>
  <si>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</si>
  <si>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</si>
  <si>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</si>
  <si>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</si>
  <si>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</si>
  <si>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</si>
  <si>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</si>
  <si>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</si>
  <si>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</si>
  <si>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</si>
  <si>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</si>
  <si>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</si>
  <si>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</si>
  <si>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</si>
  <si>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</si>
  <si>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</si>
  <si>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</si>
  <si>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</si>
  <si>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</si>
  <si>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</si>
  <si>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</si>
  <si>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</si>
  <si>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</si>
  <si>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</si>
  <si>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</si>
  <si>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</si>
  <si>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</si>
  <si>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</si>
  <si>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</si>
  <si>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</si>
  <si>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</si>
  <si>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</si>
  <si>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</si>
  <si>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</si>
  <si>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</si>
  <si>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</si>
  <si>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</si>
  <si>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</si>
  <si>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</si>
  <si>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</si>
  <si>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</si>
  <si>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</si>
  <si>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</si>
  <si>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</si>
  <si>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</si>
  <si>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</si>
  <si>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</si>
  <si>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</si>
  <si>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</si>
  <si>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</si>
  <si>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</si>
  <si>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</si>
  <si>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</si>
  <si>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</si>
  <si>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</si>
  <si>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</si>
  <si>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</si>
  <si>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</si>
  <si>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</si>
  <si>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</si>
  <si>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</si>
  <si>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</si>
  <si>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</si>
  <si>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</si>
  <si>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</si>
  <si>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</si>
  <si>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</si>
  <si>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</si>
  <si>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</si>
  <si>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</si>
  <si>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</si>
  <si>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</si>
  <si>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</si>
  <si>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</si>
  <si>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</si>
  <si>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</si>
  <si>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</si>
  <si>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</si>
  <si>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</si>
  <si>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</si>
  <si>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</si>
  <si>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</si>
  <si>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</si>
  <si>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</si>
  <si>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</si>
  <si>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</si>
  <si>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</si>
  <si>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</si>
  <si>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</si>
  <si>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</si>
  <si>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</si>
  <si>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</si>
  <si>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</si>
  <si>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</si>
  <si>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</si>
  <si>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</si>
  <si>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</si>
  <si>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</si>
  <si>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</si>
  <si>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</si>
  <si>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</si>
  <si>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</si>
  <si>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</si>
  <si>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</si>
  <si>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</si>
  <si>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</si>
  <si>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</si>
  <si>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</si>
  <si>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</si>
  <si>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</si>
  <si>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</si>
  <si>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</si>
  <si>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</si>
  <si>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</si>
  <si>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</si>
  <si>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</si>
  <si>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</si>
  <si>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</si>
  <si>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</si>
  <si>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</si>
  <si>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</si>
  <si>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</si>
  <si>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</si>
  <si>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</si>
  <si>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</si>
  <si>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</si>
  <si>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</si>
  <si>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</si>
  <si>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</si>
  <si>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</si>
  <si>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</si>
  <si>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</si>
  <si>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</si>
  <si>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</si>
  <si>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</si>
  <si>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</si>
  <si>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</si>
  <si>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</si>
  <si>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</si>
  <si>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</si>
  <si>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</si>
  <si>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</si>
  <si>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</si>
  <si>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</si>
  <si>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</si>
  <si>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</si>
  <si>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</si>
  <si>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</si>
  <si>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</si>
  <si>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</si>
  <si>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</si>
  <si>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</si>
  <si>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</si>
  <si>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</si>
  <si>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</si>
  <si>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</si>
  <si>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</si>
  <si>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</si>
  <si>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</si>
  <si>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</si>
  <si>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</si>
  <si>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</si>
  <si>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</si>
  <si>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</si>
  <si>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</si>
  <si>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</si>
  <si>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</si>
  <si>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</si>
  <si>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</si>
  <si>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</si>
  <si>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</si>
  <si>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</si>
  <si>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</si>
  <si>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</si>
  <si>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</si>
  <si>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</si>
  <si>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</si>
  <si>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</si>
  <si>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</si>
  <si>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</si>
  <si>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</si>
  <si>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</si>
  <si>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</si>
  <si>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</si>
  <si>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</si>
  <si>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</si>
  <si>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</si>
  <si>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</si>
  <si>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</si>
  <si>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</si>
  <si>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</si>
  <si>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</si>
  <si>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</si>
  <si>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</si>
  <si>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</si>
  <si>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</si>
  <si>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</si>
  <si>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</si>
  <si>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</si>
  <si>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</si>
  <si>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</si>
  <si>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</si>
  <si>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</si>
  <si>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</si>
  <si>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</si>
  <si>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</si>
  <si>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</si>
  <si>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</si>
  <si>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</si>
  <si>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</si>
  <si>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</si>
  <si>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</si>
  <si>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</si>
  <si>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</si>
  <si>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</si>
  <si>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</si>
  <si>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</si>
  <si>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</si>
  <si>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</si>
  <si>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</si>
  <si>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</si>
  <si>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</si>
  <si>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</si>
  <si>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</si>
  <si>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</si>
  <si>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</si>
  <si>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</si>
  <si>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</si>
  <si>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</si>
  <si>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</si>
  <si>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</si>
  <si>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</si>
  <si>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</si>
  <si>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</si>
  <si>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</si>
  <si>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</si>
  <si>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</si>
  <si>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</si>
  <si>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</si>
  <si>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</si>
  <si>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</si>
  <si>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</si>
  <si>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</si>
  <si>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</si>
  <si>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</si>
  <si>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</si>
  <si>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</si>
  <si>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</si>
  <si>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</si>
  <si>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</si>
  <si>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</si>
  <si>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</si>
  <si>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</si>
  <si>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</si>
  <si>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</si>
  <si>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</si>
  <si>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</si>
  <si>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</si>
  <si>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</si>
  <si>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</si>
  <si>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</si>
  <si>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</si>
  <si>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</si>
  <si>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</si>
  <si>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</si>
  <si>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</si>
  <si>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</si>
  <si>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</si>
  <si>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</si>
  <si>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</si>
  <si>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</si>
  <si>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</si>
  <si>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</si>
  <si>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</si>
  <si>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</si>
  <si>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</si>
  <si>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</si>
  <si>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</si>
  <si>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</si>
  <si>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</si>
  <si>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</si>
  <si>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</si>
  <si>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</si>
  <si>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</si>
  <si>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</si>
  <si>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</si>
  <si>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</si>
  <si>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</si>
  <si>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</si>
  <si>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</si>
  <si>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</si>
  <si>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</si>
  <si>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</si>
  <si>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</si>
  <si>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</si>
  <si>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</si>
  <si>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</si>
  <si>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</si>
  <si>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</si>
  <si>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</si>
  <si>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</si>
  <si>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</si>
  <si>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</si>
  <si>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</si>
  <si>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</si>
  <si>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</si>
  <si>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</si>
  <si>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</si>
  <si>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</si>
  <si>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</si>
  <si>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</si>
  <si>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</si>
  <si>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</si>
  <si>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</si>
  <si>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</si>
  <si>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</si>
  <si>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</si>
  <si>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</si>
  <si>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</si>
  <si>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</si>
  <si>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</si>
  <si>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</si>
  <si>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</si>
  <si>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</si>
  <si>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</si>
  <si>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</si>
  <si>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</si>
  <si>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</si>
  <si>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</si>
  <si>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</si>
  <si>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</si>
  <si>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</si>
  <si>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</si>
  <si>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</si>
  <si>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</si>
  <si>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</si>
  <si>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</si>
  <si>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</si>
  <si>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</si>
  <si>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</si>
  <si>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</si>
  <si>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</si>
  <si>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</si>
  <si>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</si>
  <si>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</si>
  <si>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</si>
  <si>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</si>
  <si>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</si>
  <si>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</si>
  <si>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</si>
  <si>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</si>
  <si>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</si>
  <si>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</si>
  <si>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</si>
  <si>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</si>
  <si>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</si>
  <si>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</si>
  <si>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</si>
  <si>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</si>
  <si>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</si>
  <si>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</si>
  <si>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</si>
  <si>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</si>
  <si>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</si>
  <si>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</si>
  <si>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</si>
  <si>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</si>
  <si>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</si>
  <si>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</si>
  <si>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</si>
  <si>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</si>
  <si>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</si>
  <si>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</si>
  <si>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</si>
  <si>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</si>
  <si>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</si>
  <si>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</si>
  <si>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</si>
  <si>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</si>
  <si>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</si>
  <si>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</si>
  <si>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</si>
  <si>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</si>
  <si>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</si>
  <si>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</si>
  <si>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</si>
  <si>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</si>
  <si>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</si>
  <si>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</si>
  <si>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</si>
  <si>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</si>
  <si>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</si>
  <si>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</si>
  <si>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</si>
  <si>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</si>
  <si>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</si>
  <si>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</si>
  <si>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</si>
  <si>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</si>
  <si>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</si>
  <si>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</si>
  <si>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</si>
  <si>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</si>
  <si>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</si>
  <si>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</si>
  <si>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</si>
  <si>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</si>
  <si>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</si>
  <si>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</si>
  <si>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</si>
  <si>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</si>
  <si>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</si>
  <si>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</si>
  <si>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</si>
  <si>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</si>
  <si>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</si>
  <si>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</si>
  <si>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</si>
  <si>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</si>
  <si>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</si>
  <si>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</si>
  <si>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</si>
  <si>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</si>
  <si>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</si>
  <si>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</si>
  <si>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</si>
  <si>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</si>
  <si>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</si>
  <si>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</si>
  <si>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</si>
  <si>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</si>
  <si>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</si>
  <si>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</si>
  <si>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</si>
  <si>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</si>
  <si>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</si>
  <si>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</si>
  <si>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</si>
  <si>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</si>
  <si>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</si>
  <si>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</si>
  <si>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</si>
  <si>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</si>
  <si>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</si>
  <si>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</si>
  <si>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</si>
  <si>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</si>
  <si>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</si>
  <si>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</si>
  <si>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</si>
  <si>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</si>
  <si>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</si>
  <si>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</si>
  <si>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</si>
  <si>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</si>
  <si>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</si>
  <si>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</si>
  <si>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</si>
  <si>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</si>
  <si>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</si>
  <si>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</si>
  <si>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</si>
  <si>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</si>
  <si>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</si>
  <si>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</si>
  <si>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</si>
  <si>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</si>
  <si>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</si>
  <si>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</si>
  <si>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</si>
  <si>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</si>
  <si>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</si>
  <si>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</si>
  <si>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</si>
  <si>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</si>
  <si>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</si>
  <si>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</si>
  <si>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</si>
  <si>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</si>
  <si>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</si>
  <si>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</si>
  <si>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</si>
  <si>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</si>
  <si>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</si>
  <si>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</si>
  <si>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</si>
  <si>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</si>
  <si>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</si>
  <si>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</si>
  <si>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</si>
  <si>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</si>
  <si>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</si>
  <si>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</si>
  <si>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</si>
  <si>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</si>
  <si>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</si>
  <si>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</si>
  <si>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</si>
  <si>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</si>
  <si>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</si>
  <si>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</si>
  <si>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</si>
  <si>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</si>
  <si>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</si>
  <si>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</si>
  <si>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</si>
  <si>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</si>
  <si>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</si>
  <si>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</si>
  <si>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</si>
  <si>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</si>
  <si>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</si>
  <si>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</si>
  <si>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</si>
  <si>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</si>
  <si>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</si>
  <si>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</si>
  <si>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</si>
  <si>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</si>
  <si>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</si>
  <si>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</si>
  <si>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</si>
  <si>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</si>
  <si>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</si>
  <si>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</si>
  <si>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</si>
  <si>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</si>
  <si>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</si>
  <si>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</si>
  <si>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</si>
  <si>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</si>
  <si>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</si>
  <si>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</si>
  <si>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</si>
  <si>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</si>
  <si>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</si>
  <si>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</si>
  <si>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</si>
  <si>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</si>
  <si>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</si>
  <si>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</si>
  <si>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</si>
  <si>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</si>
  <si>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</si>
  <si>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</si>
  <si>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</si>
  <si>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</si>
  <si>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</si>
  <si>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</si>
  <si>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</si>
  <si>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</si>
  <si>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</si>
  <si>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</si>
  <si>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</si>
  <si>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</si>
  <si>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</si>
  <si>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</si>
  <si>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</si>
  <si>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</si>
  <si>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</si>
  <si>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</si>
  <si>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</si>
  <si>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</si>
  <si>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</si>
  <si>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</si>
  <si>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</si>
  <si>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</si>
  <si>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</si>
  <si>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</si>
  <si>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</si>
  <si>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</si>
  <si>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</si>
  <si>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</si>
  <si>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</si>
  <si>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</si>
  <si>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</si>
  <si>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</si>
  <si>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</si>
  <si>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</si>
  <si>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</si>
  <si>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</si>
  <si>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</si>
  <si>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</si>
  <si>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</si>
  <si>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</si>
  <si>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</si>
  <si>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</si>
  <si>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</si>
  <si>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</si>
  <si>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</si>
  <si>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</si>
  <si>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</si>
  <si>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</si>
  <si>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</si>
  <si>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</si>
  <si>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</si>
  <si>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</si>
  <si>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</si>
  <si>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</si>
  <si>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</si>
  <si>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</si>
  <si>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</si>
  <si>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</si>
  <si>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</si>
  <si>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</si>
  <si>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</si>
  <si>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</si>
  <si>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</si>
  <si>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</si>
  <si>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</si>
  <si>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</si>
  <si>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</si>
  <si>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</si>
  <si>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</si>
  <si>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</si>
  <si>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</si>
  <si>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</si>
  <si>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</si>
  <si>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</si>
  <si>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</si>
  <si>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</si>
  <si>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</si>
  <si>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</si>
  <si>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</si>
  <si>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</si>
  <si>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</si>
  <si>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</si>
  <si>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</si>
  <si>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</si>
  <si>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</si>
  <si>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</si>
  <si>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</si>
  <si>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</si>
  <si>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</si>
  <si>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</si>
  <si>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</si>
  <si>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</si>
  <si>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</si>
  <si>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</si>
  <si>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</si>
  <si>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</si>
  <si>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</si>
  <si>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</si>
  <si>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</si>
  <si>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</si>
  <si>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</si>
  <si>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</si>
  <si>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</si>
  <si>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</si>
  <si>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</si>
  <si>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</si>
  <si>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</si>
  <si>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</si>
  <si>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</si>
  <si>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</si>
  <si>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</si>
  <si>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</si>
  <si>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</si>
  <si>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</si>
  <si>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</si>
  <si>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</si>
  <si>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</si>
  <si>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</si>
  <si>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</si>
  <si>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</si>
  <si>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</si>
  <si>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</si>
  <si>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</si>
  <si>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</si>
  <si>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</si>
  <si>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</si>
  <si>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</si>
  <si>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</si>
  <si>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</si>
  <si>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</si>
  <si>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</si>
  <si>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</si>
  <si>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</si>
  <si>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</si>
  <si>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</si>
  <si>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</si>
  <si>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</si>
  <si>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</si>
  <si>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</si>
  <si>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</si>
  <si>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</si>
  <si>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</si>
  <si>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</si>
  <si>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</si>
  <si>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</si>
  <si>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</si>
  <si>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</si>
  <si>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</si>
  <si>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</si>
  <si>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</si>
  <si>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</si>
  <si>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</si>
  <si>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</si>
  <si>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</si>
  <si>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</si>
  <si>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</si>
  <si>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</si>
  <si>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</si>
  <si>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</si>
  <si>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</si>
  <si>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</si>
  <si>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</si>
  <si>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</si>
  <si>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</si>
  <si>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</si>
  <si>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</si>
  <si>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</si>
  <si>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</si>
  <si>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</si>
  <si>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</si>
  <si>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</si>
  <si>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</si>
  <si>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</si>
  <si>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</si>
  <si>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</si>
  <si>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</si>
  <si>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</si>
  <si>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</si>
  <si>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</si>
  <si>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</si>
  <si>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</si>
  <si>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</si>
  <si>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</si>
  <si>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</si>
  <si>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</si>
  <si>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</si>
  <si>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</si>
  <si>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</si>
  <si>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</si>
  <si>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</si>
  <si>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</si>
  <si>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</si>
  <si>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</si>
  <si>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</si>
  <si>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</si>
  <si>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</si>
  <si>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</si>
  <si>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</si>
  <si>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</si>
  <si>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</si>
  <si>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</si>
  <si>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</si>
  <si>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</si>
  <si>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</si>
  <si>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</si>
  <si>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</si>
  <si>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</si>
  <si>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</si>
  <si>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</si>
  <si>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</si>
  <si>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</si>
  <si>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</si>
  <si>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</si>
  <si>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</si>
  <si>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</si>
  <si>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</si>
  <si>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</si>
  <si>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</si>
  <si>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</si>
  <si>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</si>
  <si>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</si>
  <si>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</si>
  <si>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</si>
  <si>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</si>
  <si>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</si>
  <si>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</si>
  <si>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</si>
  <si>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</si>
  <si>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</si>
  <si>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</si>
  <si>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</si>
  <si>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</si>
  <si>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</si>
  <si>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</si>
  <si>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</si>
  <si>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</si>
  <si>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</si>
  <si>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</si>
  <si>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</si>
  <si>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</si>
  <si>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</si>
  <si>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</si>
  <si>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</si>
  <si>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</si>
  <si>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</si>
  <si>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</si>
  <si>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</si>
  <si>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</si>
  <si>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</si>
  <si>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</si>
  <si>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</si>
  <si>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</si>
  <si>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</si>
  <si>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</si>
  <si>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</si>
  <si>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</si>
  <si>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</si>
  <si>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</si>
  <si>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</si>
  <si>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</si>
  <si>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</si>
  <si>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</si>
  <si>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</si>
  <si>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</si>
  <si>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</si>
  <si>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</si>
  <si>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</si>
  <si>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</si>
  <si>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</si>
  <si>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</si>
  <si>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</si>
  <si>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</si>
  <si>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</si>
  <si>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</si>
  <si>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</si>
  <si>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</si>
  <si>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</si>
  <si>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</si>
  <si>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</si>
  <si>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</si>
  <si>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</si>
  <si>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</si>
  <si>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</si>
  <si>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</si>
  <si>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</si>
  <si>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</si>
  <si>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</si>
  <si>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</si>
  <si>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</si>
  <si>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</si>
  <si>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</si>
  <si>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</si>
  <si>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</si>
  <si>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</si>
  <si>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</si>
  <si>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</si>
  <si>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</si>
  <si>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</si>
  <si>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</si>
  <si>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</si>
  <si>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</si>
  <si>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</si>
  <si>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</si>
  <si>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</si>
  <si>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</si>
  <si>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</si>
  <si>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</si>
  <si>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</si>
  <si>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</si>
  <si>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</si>
  <si>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</si>
  <si>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</si>
  <si>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</si>
  <si>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</si>
  <si>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</si>
  <si>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</si>
  <si>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</si>
  <si>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</si>
  <si>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</si>
  <si>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</si>
  <si>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</si>
  <si>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</si>
  <si>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</si>
  <si>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</si>
  <si>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</si>
  <si>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</si>
  <si>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</si>
  <si>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</si>
  <si>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</si>
  <si>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</si>
  <si>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</si>
  <si>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</si>
  <si>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</si>
  <si>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</si>
  <si>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</si>
  <si>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</si>
  <si>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</si>
  <si>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</si>
  <si>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</si>
  <si>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</si>
  <si>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</si>
  <si>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</si>
  <si>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</si>
  <si>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</si>
  <si>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</si>
  <si>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</si>
  <si>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</si>
  <si>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</si>
  <si>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</si>
  <si>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</si>
  <si>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</si>
  <si>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</si>
  <si>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</si>
  <si>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</si>
  <si>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</si>
  <si>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</si>
  <si>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</si>
  <si>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</si>
  <si>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</si>
  <si>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</si>
  <si>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</si>
  <si>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</si>
  <si>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</si>
  <si>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</si>
  <si>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</si>
  <si>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</si>
  <si>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</si>
  <si>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</si>
  <si>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</si>
  <si>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</si>
  <si>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</si>
  <si>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</si>
  <si>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</si>
  <si>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</si>
  <si>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</si>
  <si>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</si>
  <si>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</si>
  <si>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</si>
  <si>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</si>
  <si>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</si>
  <si>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</si>
  <si>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</si>
  <si>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</si>
  <si>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</si>
  <si>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</si>
  <si>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</si>
  <si>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</si>
  <si>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</si>
  <si>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</si>
  <si>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</si>
  <si>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</si>
  <si>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</si>
  <si>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</si>
  <si>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</si>
  <si>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</si>
  <si>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</si>
  <si>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</si>
  <si>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</si>
  <si>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</si>
  <si>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</si>
  <si>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</si>
  <si>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</si>
  <si>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</si>
  <si>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</si>
  <si>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</si>
  <si>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</si>
  <si>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</si>
  <si>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</si>
  <si>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</si>
  <si>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</si>
  <si>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</si>
  <si>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</si>
  <si>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</si>
  <si>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</si>
  <si>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</si>
  <si>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</si>
  <si>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</si>
  <si>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</si>
  <si>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</si>
  <si>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</si>
  <si>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</si>
  <si>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</si>
  <si>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</si>
  <si>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</si>
  <si>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</si>
  <si>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</si>
  <si>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</si>
  <si>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</si>
  <si>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</si>
  <si>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</si>
  <si>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</si>
  <si>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</si>
  <si>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</si>
  <si>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</si>
  <si>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</si>
  <si>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</si>
  <si>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</si>
  <si>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</si>
  <si>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</si>
  <si>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</si>
  <si>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</si>
  <si>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</si>
  <si>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</si>
  <si>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</si>
  <si>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</si>
  <si>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</si>
  <si>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</si>
  <si>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</si>
  <si>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</si>
  <si>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</si>
  <si>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</si>
  <si>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</si>
  <si>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</si>
  <si>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</si>
  <si>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</si>
  <si>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</si>
  <si>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</si>
  <si>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</si>
  <si>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</si>
  <si>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</si>
  <si>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</si>
  <si>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</si>
  <si>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</si>
  <si>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</si>
  <si>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</si>
  <si>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</si>
  <si>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</si>
  <si>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</si>
  <si>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</si>
  <si>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</si>
  <si>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</si>
  <si>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</si>
  <si>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</si>
  <si>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</si>
  <si>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</si>
  <si>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</si>
  <si>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</si>
  <si>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</si>
  <si>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</si>
  <si>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</si>
  <si>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</si>
  <si>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</si>
  <si>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</si>
  <si>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</si>
  <si>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</si>
  <si>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</si>
  <si>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</si>
  <si>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</si>
  <si>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</si>
  <si>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</si>
  <si>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</si>
  <si>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</si>
  <si>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</si>
  <si>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</si>
  <si>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</si>
  <si>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</si>
  <si>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</si>
  <si>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</si>
  <si>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</si>
  <si>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</si>
  <si>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</si>
  <si>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</si>
  <si>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</si>
  <si>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</si>
  <si>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</si>
  <si>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</si>
  <si>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</si>
  <si>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</si>
  <si>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</si>
  <si>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</si>
  <si>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</si>
  <si>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</si>
  <si>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</si>
  <si>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</si>
  <si>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</si>
  <si>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</si>
  <si>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</si>
  <si>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</si>
  <si>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</si>
  <si>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</si>
  <si>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</si>
  <si>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</si>
  <si>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</si>
  <si>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</si>
  <si>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</si>
  <si>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</si>
  <si>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</si>
  <si>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</si>
  <si>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</si>
  <si>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</si>
  <si>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</si>
  <si>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</si>
  <si>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</si>
  <si>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</si>
  <si>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</si>
  <si>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</si>
  <si>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</si>
  <si>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</si>
  <si>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</si>
  <si>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</si>
  <si>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</si>
  <si>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</si>
  <si>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</si>
  <si>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</si>
  <si>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</si>
  <si>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</si>
  <si>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</si>
  <si>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</si>
  <si>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</si>
  <si>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</si>
  <si>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</si>
  <si>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</si>
  <si>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</si>
  <si>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</si>
  <si>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</si>
  <si>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</si>
  <si>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</si>
  <si>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</si>
  <si>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</si>
  <si>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</si>
  <si>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</si>
  <si>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</si>
  <si>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</si>
  <si>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</si>
  <si>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</si>
  <si>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</si>
  <si>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</si>
  <si>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</si>
  <si>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</si>
  <si>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</si>
  <si>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</si>
  <si>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</si>
  <si>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</si>
  <si>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</si>
  <si>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</si>
  <si>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</si>
  <si>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</si>
  <si>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</si>
  <si>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</si>
  <si>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</si>
  <si>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</si>
  <si>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</si>
  <si>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</si>
  <si>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</si>
  <si>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</si>
  <si>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</si>
  <si>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</si>
  <si>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</si>
  <si>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</si>
  <si>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</si>
  <si>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</si>
  <si>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</si>
  <si>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</si>
  <si>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</si>
  <si>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</si>
  <si>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</si>
  <si>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</si>
  <si>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</si>
  <si>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</si>
  <si>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</si>
  <si>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</si>
  <si>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</si>
  <si>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</si>
  <si>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</si>
  <si>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</si>
  <si>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</si>
  <si>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</si>
  <si>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</si>
  <si>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</si>
  <si>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</si>
  <si>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</si>
  <si>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</si>
  <si>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</si>
  <si>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</si>
  <si>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</si>
  <si>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</si>
  <si>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</si>
  <si>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</si>
  <si>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</si>
  <si>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</si>
  <si>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</si>
  <si>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</si>
  <si>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</si>
  <si>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</si>
  <si>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</si>
  <si>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</si>
  <si>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</si>
  <si>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</si>
  <si>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</si>
  <si>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</si>
  <si>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</si>
  <si>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</si>
  <si>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</si>
  <si>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</si>
  <si>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</si>
  <si>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</si>
  <si>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</si>
  <si>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</si>
  <si>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</si>
  <si>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</si>
  <si>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</si>
  <si>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</si>
  <si>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</si>
  <si>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</si>
  <si>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</si>
  <si>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</si>
  <si>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</si>
  <si>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</si>
  <si>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</si>
  <si>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</si>
  <si>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</si>
  <si>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</si>
  <si>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</si>
  <si>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</si>
  <si>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</si>
  <si>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</si>
  <si>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</si>
  <si>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</si>
  <si>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</si>
  <si>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</si>
  <si>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</si>
  <si>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</si>
  <si>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</si>
  <si>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</si>
  <si>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</si>
  <si>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</si>
  <si>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</si>
  <si>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</si>
  <si>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</si>
  <si>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</si>
  <si>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</si>
  <si>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</si>
  <si>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</si>
  <si>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</si>
  <si>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</si>
  <si>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</si>
  <si>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</si>
  <si>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</si>
  <si>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</si>
  <si>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</si>
  <si>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</si>
  <si>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</si>
  <si>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</si>
  <si>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</si>
  <si>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</si>
  <si>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</si>
  <si>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</si>
  <si>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</si>
  <si>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</si>
  <si>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</si>
  <si>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</si>
  <si>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</si>
  <si>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</si>
  <si>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</si>
  <si>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</si>
  <si>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</si>
  <si>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</si>
  <si>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</si>
  <si>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</si>
  <si>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</si>
  <si>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</si>
  <si>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</si>
  <si>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</si>
  <si>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</si>
  <si>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</si>
  <si>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</si>
  <si>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</si>
  <si>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</si>
  <si>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</si>
  <si>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</si>
  <si>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</si>
  <si>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</si>
  <si>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</si>
  <si>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</si>
  <si>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</si>
  <si>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</si>
  <si>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</si>
  <si>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</si>
  <si>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</si>
  <si>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</si>
  <si>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</si>
  <si>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</si>
  <si>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</si>
  <si>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</si>
  <si>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</si>
  <si>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</si>
  <si>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</si>
  <si>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</si>
  <si>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</si>
  <si>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</si>
  <si>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</si>
  <si>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</si>
  <si>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</si>
  <si>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</si>
  <si>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</si>
  <si>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</si>
  <si>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</si>
  <si>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</si>
  <si>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</si>
  <si>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</si>
  <si>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</si>
  <si>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</si>
  <si>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</si>
  <si>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</si>
  <si>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</si>
  <si>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</si>
  <si>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</si>
  <si>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</si>
  <si>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</si>
  <si>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</si>
  <si>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</si>
  <si>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</si>
  <si>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</si>
  <si>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</si>
  <si>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</si>
  <si>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</si>
  <si>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</si>
  <si>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</si>
  <si>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</si>
  <si>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</si>
  <si>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</si>
  <si>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</si>
  <si>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</si>
  <si>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</si>
  <si>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</si>
  <si>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</si>
  <si>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</si>
  <si>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</si>
  <si>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</si>
  <si>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</si>
  <si>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</si>
  <si>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</si>
  <si>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</si>
  <si>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</si>
  <si>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</si>
  <si>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</si>
  <si>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</si>
  <si>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</si>
  <si>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</si>
  <si>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</si>
  <si>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</si>
  <si>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</si>
  <si>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</si>
  <si>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</si>
  <si>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</si>
  <si>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</si>
  <si>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</si>
  <si>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</si>
  <si>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</si>
  <si>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</si>
  <si>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</si>
  <si>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</si>
  <si>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</si>
  <si>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</si>
  <si>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</si>
  <si>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</si>
  <si>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</si>
  <si>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</si>
  <si>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</si>
  <si>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</si>
  <si>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</si>
  <si>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</si>
  <si>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</si>
  <si>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</si>
  <si>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</si>
  <si>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</si>
  <si>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</si>
  <si>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</si>
  <si>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</si>
  <si>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</si>
  <si>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</si>
  <si>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</si>
  <si>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</si>
  <si>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</si>
  <si>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</si>
  <si>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</si>
  <si>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</si>
  <si>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</si>
  <si>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</si>
  <si>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</si>
  <si>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</si>
  <si>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</si>
  <si>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</si>
  <si>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</si>
  <si>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</si>
  <si>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</si>
  <si>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</si>
  <si>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</si>
  <si>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</si>
  <si>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</si>
  <si>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</si>
  <si>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</si>
  <si>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</si>
  <si>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</si>
  <si>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</si>
  <si>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</si>
  <si>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</si>
  <si>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</si>
  <si>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</si>
  <si>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</si>
  <si>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</si>
  <si>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</si>
  <si>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</si>
  <si>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</si>
  <si>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</si>
  <si>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</si>
  <si>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</si>
  <si>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</si>
  <si>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</si>
  <si>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</si>
  <si>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</si>
  <si>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</si>
  <si>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</si>
  <si>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</si>
  <si>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</si>
  <si>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</si>
  <si>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</si>
  <si>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</si>
  <si>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</si>
  <si>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</si>
  <si>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</si>
  <si>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</si>
  <si>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</si>
  <si>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</si>
  <si>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</si>
  <si>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</si>
  <si>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</si>
  <si>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</si>
  <si>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</si>
  <si>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</si>
  <si>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</si>
  <si>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</si>
  <si>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</si>
  <si>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</si>
  <si>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</si>
  <si>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</si>
  <si>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</si>
  <si>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</si>
  <si>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</si>
  <si>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</si>
  <si>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</si>
  <si>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</si>
  <si>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</si>
  <si>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</si>
  <si>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</si>
  <si>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</si>
  <si>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</si>
  <si>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</si>
  <si>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</si>
  <si>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</si>
  <si>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</si>
  <si>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</si>
  <si>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</si>
  <si>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</si>
  <si>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</si>
  <si>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</si>
  <si>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</si>
  <si>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</si>
  <si>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</si>
  <si>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</si>
  <si>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</si>
  <si>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</si>
  <si>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</si>
  <si>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</si>
  <si>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</si>
  <si>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</si>
  <si>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</si>
  <si>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</si>
  <si>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</si>
  <si>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</si>
  <si>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</si>
  <si>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</si>
  <si>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</si>
  <si>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</si>
  <si>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</si>
  <si>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</si>
  <si>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</si>
  <si>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</si>
  <si>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</si>
  <si>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</si>
  <si>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</si>
  <si>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</si>
  <si>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</si>
  <si>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</si>
  <si>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</si>
  <si>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</si>
  <si>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</si>
  <si>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</si>
  <si>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</si>
  <si>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</si>
  <si>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</si>
  <si>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</si>
  <si>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</si>
  <si>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</si>
  <si>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</si>
  <si>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</si>
  <si>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</si>
  <si>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</si>
  <si>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</si>
  <si>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</si>
  <si>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</si>
  <si>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</si>
  <si>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</si>
  <si>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</si>
  <si>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</si>
  <si>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</si>
  <si>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</si>
  <si>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</si>
  <si>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</si>
  <si>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</si>
  <si>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</si>
  <si>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</si>
  <si>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</si>
  <si>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</si>
  <si>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</si>
  <si>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</si>
  <si>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</si>
  <si>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</si>
  <si>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</si>
  <si>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</si>
  <si>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</si>
  <si>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</si>
  <si>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</si>
  <si>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</si>
  <si>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</si>
  <si>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</si>
  <si>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</si>
  <si>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</si>
  <si>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</si>
  <si>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</si>
  <si>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</si>
  <si>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</si>
  <si>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</si>
  <si>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</si>
  <si>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</si>
  <si>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</si>
  <si>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</si>
  <si>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</si>
  <si>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</si>
  <si>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</si>
  <si>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</si>
  <si>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</si>
  <si>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</si>
  <si>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</si>
  <si>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</si>
  <si>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</si>
  <si>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</si>
  <si>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</si>
  <si>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</si>
  <si>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</si>
  <si>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</si>
  <si>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</si>
  <si>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</si>
  <si>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</si>
  <si>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</si>
  <si>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</si>
  <si>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</si>
  <si>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</si>
  <si>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</si>
  <si>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</si>
  <si>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</si>
  <si>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</si>
  <si>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</si>
  <si>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</si>
  <si>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</si>
  <si>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</si>
  <si>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</si>
  <si>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</si>
  <si>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</si>
  <si>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</si>
  <si>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</si>
  <si>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</si>
  <si>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</si>
  <si>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</si>
  <si>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</si>
  <si>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</si>
  <si>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</si>
  <si>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</si>
  <si>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</si>
  <si>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</si>
  <si>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</si>
  <si>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</si>
  <si>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</si>
  <si>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</si>
  <si>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</si>
  <si>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</si>
  <si>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</si>
  <si>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</si>
  <si>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</si>
  <si>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</si>
  <si>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</si>
  <si>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</si>
  <si>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</si>
  <si>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</si>
  <si>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</si>
  <si>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</si>
  <si>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</si>
  <si>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</si>
  <si>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</si>
  <si>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</si>
  <si>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</si>
  <si>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</si>
  <si>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</si>
  <si>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</si>
  <si>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</si>
  <si>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</si>
  <si>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</si>
  <si>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</si>
  <si>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</si>
  <si>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</si>
  <si>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</si>
  <si>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</si>
  <si>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</si>
  <si>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</si>
  <si>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</si>
  <si>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</si>
  <si>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</si>
  <si>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</si>
  <si>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</si>
  <si>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</si>
  <si>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</si>
  <si>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</si>
  <si>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</si>
  <si>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</si>
  <si>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</si>
  <si>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</si>
  <si>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</si>
  <si>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</si>
  <si>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</si>
  <si>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</si>
  <si>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</si>
  <si>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</si>
  <si>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</si>
  <si>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</si>
  <si>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</si>
  <si>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</si>
  <si>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</si>
  <si>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</si>
  <si>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</si>
  <si>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</si>
  <si>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</si>
  <si>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</si>
  <si>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</si>
  <si>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</si>
  <si>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</si>
  <si>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</si>
  <si>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</si>
  <si>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</si>
  <si>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</si>
  <si>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</si>
  <si>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</si>
  <si>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</si>
  <si>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</si>
  <si>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</si>
  <si>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</si>
  <si>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</si>
  <si>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</si>
  <si>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</si>
  <si>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</si>
  <si>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</si>
  <si>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</si>
  <si>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</si>
  <si>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</si>
  <si>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</si>
  <si>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</si>
  <si>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</si>
  <si>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</si>
  <si>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</si>
  <si>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</si>
  <si>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</si>
  <si>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</si>
  <si>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</si>
  <si>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</si>
  <si>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</si>
  <si>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</si>
  <si>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</si>
  <si>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</si>
  <si>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</si>
  <si>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</si>
  <si>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</si>
  <si>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</si>
  <si>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</si>
  <si>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</si>
  <si>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</si>
  <si>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</si>
  <si>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</si>
  <si>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</si>
  <si>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</si>
  <si>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</si>
  <si>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</si>
  <si>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</si>
  <si>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</si>
  <si>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</si>
  <si>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</si>
  <si>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</si>
  <si>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</si>
  <si>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</si>
  <si>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</si>
  <si>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</si>
  <si>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</si>
  <si>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</si>
  <si>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</si>
  <si>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</si>
  <si>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</si>
  <si>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</si>
  <si>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</si>
  <si>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</si>
  <si>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</si>
  <si>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</si>
  <si>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</si>
  <si>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</si>
  <si>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</si>
  <si>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</si>
  <si>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</si>
  <si>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</si>
  <si>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</si>
  <si>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</si>
  <si>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</si>
  <si>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</si>
  <si>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</si>
  <si>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</si>
  <si>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</si>
  <si>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</si>
  <si>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</si>
  <si>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</si>
  <si>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</si>
  <si>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</si>
  <si>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</si>
  <si>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</si>
  <si>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</si>
  <si>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</si>
  <si>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</si>
  <si>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</si>
  <si>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</si>
  <si>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</si>
  <si>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</si>
  <si>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</si>
  <si>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</si>
  <si>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</si>
  <si>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</si>
  <si>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</si>
  <si>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</si>
  <si>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</si>
  <si>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</si>
  <si>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</si>
  <si>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</si>
  <si>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</si>
  <si>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</si>
  <si>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</si>
  <si>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</si>
  <si>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</si>
  <si>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</si>
  <si>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</si>
  <si>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</si>
  <si>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</si>
  <si>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</si>
  <si>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</si>
  <si>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</si>
  <si>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</si>
  <si>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</si>
  <si>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</si>
  <si>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</si>
  <si>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</si>
  <si>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</si>
  <si>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</si>
  <si>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</si>
  <si>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</si>
  <si>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</si>
  <si>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</si>
  <si>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</si>
  <si>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</si>
  <si>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</si>
  <si>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</si>
  <si>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</si>
  <si>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</si>
  <si>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</si>
  <si>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</si>
  <si>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</si>
  <si>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</si>
  <si>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</si>
  <si>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</si>
  <si>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</si>
  <si>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</si>
  <si>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</si>
  <si>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</si>
  <si>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</si>
  <si>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</si>
  <si>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</si>
  <si>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</si>
  <si>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</si>
  <si>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</si>
  <si>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</si>
  <si>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</si>
  <si>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</si>
  <si>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</si>
  <si>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</si>
  <si>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</si>
  <si>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</si>
  <si>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</si>
  <si>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</si>
  <si>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</si>
  <si>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</si>
  <si>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</si>
  <si>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</si>
  <si>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</si>
  <si>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</si>
  <si>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</si>
  <si>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</si>
  <si>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</si>
  <si>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</si>
  <si>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</si>
  <si>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</si>
  <si>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</si>
  <si>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</si>
  <si>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</si>
  <si>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</si>
  <si>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</si>
  <si>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</si>
  <si>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</si>
  <si>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</si>
  <si>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</si>
  <si>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</si>
  <si>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</si>
  <si>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</si>
  <si>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</si>
  <si>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</si>
  <si>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</si>
  <si>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</si>
  <si>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</si>
  <si>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</si>
  <si>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</si>
  <si>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</si>
  <si>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</si>
  <si>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</si>
  <si>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</si>
  <si>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</si>
  <si>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</si>
  <si>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</si>
  <si>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</si>
  <si>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</si>
  <si>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</si>
  <si>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</si>
  <si>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</si>
  <si>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</si>
  <si>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</si>
  <si>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</si>
  <si>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</si>
  <si>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</si>
  <si>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</si>
  <si>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</si>
  <si>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</si>
  <si>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</si>
  <si>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</si>
  <si>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</si>
  <si>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</si>
  <si>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</si>
  <si>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</si>
  <si>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</si>
  <si>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</si>
  <si>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</si>
  <si>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</si>
  <si>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</si>
  <si>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</si>
  <si>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</si>
  <si>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</si>
  <si>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</si>
  <si>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</si>
  <si>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</si>
  <si>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</si>
  <si>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</si>
  <si>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</si>
  <si>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</si>
  <si>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</si>
  <si>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</si>
  <si>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</si>
  <si>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</si>
  <si>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</si>
  <si>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</si>
  <si>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</si>
  <si>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</si>
  <si>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</si>
  <si>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</si>
  <si>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</si>
  <si>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</si>
  <si>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</si>
  <si>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</si>
  <si>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</si>
  <si>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</si>
  <si>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</si>
  <si>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</si>
  <si>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</si>
  <si>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</si>
  <si>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</si>
  <si>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</si>
  <si>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</si>
  <si>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</si>
  <si>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</si>
  <si>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</si>
  <si>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</si>
  <si>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</si>
  <si>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</si>
  <si>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</si>
  <si>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</si>
  <si>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</si>
  <si>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</si>
  <si>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</si>
  <si>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</si>
  <si>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</si>
  <si>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</si>
  <si>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</si>
  <si>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</si>
  <si>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</si>
  <si>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</si>
  <si>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</si>
  <si>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</si>
  <si>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</si>
  <si>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</si>
  <si>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</si>
  <si>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</si>
  <si>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</si>
  <si>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</si>
  <si>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</si>
  <si>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</si>
  <si>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</si>
  <si>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</si>
  <si>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</si>
  <si>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</si>
  <si>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</si>
  <si>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</si>
  <si>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</si>
  <si>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</si>
  <si>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</si>
  <si>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</si>
  <si>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</si>
  <si>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</si>
  <si>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</si>
  <si>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</si>
  <si>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</si>
  <si>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</si>
  <si>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</si>
  <si>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</si>
  <si>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</si>
  <si>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</si>
  <si>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</si>
  <si>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</si>
  <si>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</si>
  <si>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</si>
  <si>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</si>
  <si>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</si>
  <si>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</si>
  <si>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</si>
  <si>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</si>
  <si>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</si>
  <si>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</si>
  <si>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</si>
  <si>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</si>
  <si>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</si>
  <si>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</si>
  <si>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</si>
  <si>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</si>
  <si>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</si>
  <si>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</si>
  <si>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</si>
  <si>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</si>
  <si>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</si>
  <si>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</si>
  <si>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</si>
  <si>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</si>
  <si>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</si>
  <si>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</si>
  <si>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</si>
  <si>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</si>
  <si>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</si>
  <si>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</si>
  <si>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</si>
  <si>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</si>
  <si>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</si>
  <si>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</si>
  <si>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</si>
  <si>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</si>
  <si>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</si>
  <si>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</si>
  <si>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</si>
  <si>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</si>
  <si>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</si>
  <si>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</si>
  <si>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</si>
  <si>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</si>
  <si>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</si>
  <si>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</si>
  <si>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</si>
  <si>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</si>
  <si>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</si>
  <si>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</si>
  <si>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</si>
  <si>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</si>
  <si>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</si>
  <si>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</si>
  <si>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</si>
  <si>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</si>
  <si>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</si>
  <si>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</si>
  <si>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</si>
  <si>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</si>
  <si>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</si>
  <si>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</si>
  <si>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</si>
  <si>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</si>
  <si>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</si>
  <si>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</si>
  <si>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</si>
  <si>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</si>
  <si>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</si>
  <si>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</si>
  <si>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</si>
  <si>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</si>
  <si>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</si>
  <si>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</si>
  <si>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</si>
  <si>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</si>
  <si>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</si>
  <si>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</si>
  <si>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</si>
  <si>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</si>
  <si>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</si>
  <si>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</si>
  <si>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</si>
  <si>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</si>
  <si>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</si>
  <si>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</si>
  <si>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</si>
  <si>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</si>
  <si>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</si>
  <si>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</si>
  <si>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</si>
  <si>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</si>
  <si>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</si>
  <si>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</si>
  <si>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</si>
  <si>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</si>
  <si>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</si>
  <si>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</si>
  <si>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</si>
  <si>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</si>
  <si>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</si>
  <si>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</si>
  <si>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</si>
  <si>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</si>
  <si>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</si>
  <si>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</si>
  <si>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</si>
  <si>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</si>
  <si>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</si>
  <si>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</si>
  <si>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</si>
  <si>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</si>
  <si>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</si>
  <si>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</si>
  <si>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</si>
  <si>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</si>
  <si>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</si>
  <si>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</si>
  <si>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</si>
  <si>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</si>
  <si>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</si>
  <si>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</si>
  <si>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</si>
  <si>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</si>
  <si>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</si>
  <si>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</si>
  <si>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</si>
  <si>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</si>
  <si>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</si>
  <si>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</si>
  <si>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</si>
  <si>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</si>
  <si>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</si>
  <si>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</si>
  <si>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</si>
  <si>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</si>
  <si>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</si>
  <si>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</si>
  <si>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</si>
  <si>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</si>
  <si>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</si>
  <si>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</si>
  <si>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</si>
  <si>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</si>
  <si>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</si>
  <si>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</si>
  <si>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</si>
  <si>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</si>
  <si>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</si>
  <si>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</si>
  <si>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</si>
  <si>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</si>
  <si>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</si>
  <si>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</si>
  <si>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</si>
  <si>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</si>
  <si>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</si>
  <si>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</si>
  <si>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</si>
  <si>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</si>
  <si>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</si>
  <si>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</si>
  <si>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</si>
  <si>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</si>
  <si>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</si>
  <si>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</si>
  <si>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</si>
  <si>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</si>
  <si>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</si>
  <si>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</si>
  <si>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</si>
  <si>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</si>
  <si>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</si>
  <si>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</si>
  <si>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</si>
  <si>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</si>
  <si>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</si>
  <si>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</si>
  <si>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</si>
  <si>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</si>
  <si>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</si>
  <si>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</si>
  <si>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</si>
  <si>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</si>
  <si>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</si>
  <si>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</si>
  <si>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</si>
  <si>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</si>
  <si>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</si>
  <si>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</si>
  <si>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</si>
  <si>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</si>
  <si>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</si>
  <si>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</si>
  <si>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</si>
  <si>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</si>
  <si>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</si>
  <si>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</si>
  <si>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</si>
  <si>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</si>
  <si>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</si>
  <si>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</si>
  <si>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</si>
  <si>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</si>
  <si>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</si>
  <si>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</si>
  <si>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</si>
  <si>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</si>
  <si>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</si>
  <si>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</si>
  <si>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</si>
  <si>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</si>
  <si>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</si>
  <si>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</si>
  <si>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</si>
  <si>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</si>
  <si>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</si>
  <si>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</si>
  <si>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</si>
  <si>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</si>
  <si>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</si>
  <si>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</si>
  <si>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</si>
  <si>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</si>
  <si>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</si>
  <si>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</si>
  <si>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</si>
  <si>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</si>
  <si>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</si>
  <si>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</si>
  <si>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</si>
  <si>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</si>
  <si>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</si>
  <si>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</si>
  <si>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</si>
  <si>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</si>
  <si>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</si>
  <si>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</si>
  <si>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</si>
  <si>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</si>
  <si>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</si>
  <si>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</si>
  <si>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</si>
  <si>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</si>
  <si>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</si>
  <si>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</si>
  <si>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</si>
  <si>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</si>
  <si>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</si>
  <si>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</si>
  <si>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</si>
  <si>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</si>
  <si>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</si>
  <si>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</si>
  <si>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</si>
  <si>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</si>
  <si>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</si>
  <si>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</si>
  <si>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</si>
  <si>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</si>
  <si>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</si>
  <si>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</si>
  <si>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</si>
  <si>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</si>
  <si>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</si>
  <si>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</si>
  <si>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</si>
  <si>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</si>
  <si>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</si>
  <si>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</si>
  <si>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</si>
  <si>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</si>
  <si>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</si>
  <si>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</si>
  <si>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</si>
  <si>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</si>
  <si>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</si>
  <si>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</si>
  <si>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</si>
  <si>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</si>
  <si>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</si>
  <si>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</si>
  <si>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</si>
  <si>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</si>
  <si>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</si>
  <si>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</si>
  <si>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</si>
  <si>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</si>
  <si>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</si>
  <si>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</si>
  <si>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</si>
  <si>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</si>
  <si>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</si>
  <si>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</si>
  <si>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</si>
  <si>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</si>
  <si>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</si>
  <si>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</si>
  <si>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</si>
  <si>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</si>
  <si>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</si>
  <si>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</si>
  <si>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</si>
  <si>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</si>
  <si>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</si>
  <si>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</si>
  <si>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</si>
  <si>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</si>
  <si>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</si>
  <si>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</si>
  <si>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</si>
  <si>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</si>
  <si>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</si>
  <si>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</si>
  <si>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</si>
  <si>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</si>
  <si>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</si>
  <si>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</si>
  <si>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</si>
  <si>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</si>
  <si>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</si>
  <si>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</si>
  <si>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</si>
  <si>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</si>
  <si>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</si>
  <si>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</si>
  <si>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</si>
  <si>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</si>
  <si>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</si>
  <si>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</si>
  <si>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</si>
  <si>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</si>
  <si>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</si>
  <si>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</si>
  <si>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</si>
  <si>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</si>
  <si>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</si>
  <si>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</si>
  <si>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</si>
  <si>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</si>
  <si>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</si>
  <si>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</si>
  <si>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</si>
  <si>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</si>
  <si>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</si>
  <si>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</si>
  <si>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</si>
  <si>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</si>
  <si>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</si>
  <si>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</si>
  <si>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</si>
  <si>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</si>
  <si>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</si>
  <si>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</si>
  <si>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</si>
  <si>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</si>
  <si>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</si>
  <si>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</si>
  <si>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</si>
  <si>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</si>
  <si>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</si>
  <si>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</si>
  <si>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</si>
  <si>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</si>
  <si>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</si>
  <si>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</si>
  <si>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</si>
  <si>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</si>
  <si>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</si>
  <si>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</si>
  <si>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</si>
  <si>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</si>
  <si>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</si>
  <si>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</si>
  <si>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</si>
  <si>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</si>
  <si>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</si>
  <si>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</si>
  <si>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</si>
  <si>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</si>
  <si>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</si>
  <si>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</si>
  <si>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</si>
  <si>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</si>
  <si>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</si>
  <si>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</si>
  <si>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</si>
  <si>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</si>
  <si>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</si>
  <si>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</si>
  <si>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</si>
  <si>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</si>
  <si>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</si>
  <si>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</si>
  <si>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</si>
  <si>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</si>
  <si>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</si>
  <si>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</si>
  <si>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</si>
  <si>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</si>
  <si>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</si>
  <si>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</si>
  <si>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</si>
  <si>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</si>
  <si>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</si>
  <si>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</si>
  <si>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</si>
  <si>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</si>
  <si>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</si>
  <si>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</si>
  <si>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</si>
  <si>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</si>
  <si>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</si>
  <si>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</si>
  <si>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</si>
  <si>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</si>
  <si>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</si>
  <si>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</si>
  <si>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</si>
  <si>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</si>
  <si>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</si>
  <si>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</si>
  <si>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</si>
  <si>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</si>
  <si>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</si>
  <si>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</si>
  <si>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</si>
  <si>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</si>
  <si>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</si>
  <si>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</si>
  <si>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</si>
  <si>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</si>
  <si>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</si>
  <si>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</si>
  <si>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</si>
  <si>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</si>
  <si>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</si>
  <si>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</si>
  <si>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</si>
  <si>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</si>
  <si>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</si>
  <si>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</si>
  <si>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</si>
  <si>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</si>
  <si>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</si>
  <si>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</si>
  <si>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</si>
  <si>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</si>
  <si>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</si>
  <si>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</si>
  <si>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</si>
  <si>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</si>
  <si>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</si>
  <si>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</si>
  <si>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</si>
  <si>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</si>
  <si>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</si>
  <si>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</si>
  <si>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</si>
  <si>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</si>
  <si>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</si>
  <si>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</si>
  <si>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</si>
  <si>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</si>
  <si>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</si>
  <si>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</si>
  <si>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</si>
  <si>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</si>
  <si>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</si>
  <si>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</si>
  <si>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</si>
  <si>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</si>
  <si>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</si>
  <si>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</si>
  <si>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</si>
  <si>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</si>
  <si>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</si>
  <si>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</si>
  <si>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</si>
  <si>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</si>
  <si>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</si>
  <si>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</si>
  <si>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</si>
  <si>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</si>
  <si>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</si>
  <si>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</si>
  <si>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</si>
  <si>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</si>
  <si>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</si>
  <si>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</si>
  <si>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</si>
  <si>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</si>
  <si>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</si>
  <si>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</si>
  <si>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</si>
  <si>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</si>
  <si>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</si>
  <si>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</si>
  <si>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</si>
  <si>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</si>
  <si>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</si>
  <si>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</si>
  <si>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</si>
  <si>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</si>
  <si>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</si>
  <si>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</si>
  <si>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</si>
  <si>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</si>
  <si>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</si>
  <si>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</si>
  <si>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</si>
  <si>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</si>
  <si>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</si>
  <si>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</si>
  <si>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</si>
  <si>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</si>
  <si>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</si>
  <si>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</si>
  <si>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</si>
  <si>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</si>
  <si>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</si>
  <si>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</si>
  <si>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</si>
  <si>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</si>
  <si>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</si>
  <si>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</si>
  <si>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</si>
  <si>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</si>
  <si>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</si>
  <si>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</si>
  <si>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</si>
  <si>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</si>
  <si>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</si>
  <si>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</si>
  <si>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</si>
  <si>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</si>
  <si>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</si>
  <si>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</si>
  <si>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</si>
  <si>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</si>
  <si>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</si>
  <si>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</si>
  <si>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</si>
  <si>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</si>
  <si>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</si>
  <si>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</si>
  <si>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</si>
  <si>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</si>
  <si>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</si>
  <si>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</si>
  <si>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</si>
  <si>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</si>
  <si>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</si>
  <si>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</si>
  <si>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</si>
  <si>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</si>
  <si>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</si>
  <si>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</si>
  <si>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</si>
  <si>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</si>
  <si>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</si>
  <si>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</si>
  <si>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</si>
  <si>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</si>
  <si>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</si>
  <si>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</si>
  <si>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</si>
  <si>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</si>
  <si>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</si>
  <si>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</si>
  <si>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</si>
  <si>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</si>
  <si>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</si>
  <si>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</si>
  <si>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</si>
  <si>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</si>
  <si>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</si>
  <si>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</si>
  <si>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</si>
  <si>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</si>
  <si>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</si>
  <si>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</si>
  <si>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</si>
  <si>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</si>
  <si>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</si>
  <si>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</si>
  <si>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</si>
  <si>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</si>
  <si>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</si>
  <si>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</si>
  <si>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</si>
  <si>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</si>
  <si>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</si>
  <si>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</si>
  <si>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</si>
  <si>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</si>
  <si>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</si>
  <si>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</si>
  <si>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</si>
  <si>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</si>
  <si>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</si>
  <si>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</si>
  <si>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</si>
  <si>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</si>
  <si>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</si>
  <si>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</si>
  <si>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</si>
  <si>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</si>
  <si>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</si>
  <si>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</si>
  <si>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</si>
  <si>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</si>
  <si>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</si>
  <si>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</si>
  <si>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</si>
  <si>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</si>
  <si>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</si>
  <si>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</si>
  <si>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</si>
  <si>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</si>
  <si>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</si>
  <si>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</si>
  <si>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</si>
  <si>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</si>
  <si>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</si>
  <si>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</si>
  <si>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</si>
  <si>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</si>
  <si>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</si>
  <si>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</si>
  <si>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</si>
  <si>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</si>
  <si>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</si>
  <si>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</si>
  <si>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</si>
  <si>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</si>
  <si>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</si>
  <si>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</si>
  <si>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</si>
  <si>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</si>
  <si>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</si>
  <si>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</si>
  <si>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</si>
  <si>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</si>
  <si>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</si>
  <si>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</si>
  <si>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</si>
  <si>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</si>
  <si>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</si>
  <si>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</si>
  <si>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</si>
  <si>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</si>
  <si>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</si>
  <si>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</si>
  <si>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</si>
  <si>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</si>
  <si>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</si>
  <si>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</si>
  <si>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</si>
  <si>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</si>
  <si>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</si>
  <si>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</si>
  <si>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</si>
  <si>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</si>
  <si>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</si>
  <si>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</si>
  <si>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</si>
  <si>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</si>
  <si>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</si>
  <si>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</si>
  <si>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</si>
  <si>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</si>
  <si>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</si>
  <si>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</si>
  <si>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</si>
  <si>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</si>
  <si>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</si>
  <si>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</si>
  <si>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</si>
  <si>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</si>
  <si>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</si>
  <si>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</si>
  <si>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</si>
  <si>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</si>
  <si>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</si>
  <si>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</si>
  <si>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</si>
  <si>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</si>
  <si>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</si>
  <si>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</si>
  <si>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</si>
  <si>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</si>
  <si>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</si>
  <si>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</si>
  <si>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</si>
  <si>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</si>
  <si>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</si>
  <si>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</si>
  <si>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</si>
  <si>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</si>
  <si>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</si>
  <si>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</si>
  <si>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</si>
  <si>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</si>
  <si>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</si>
  <si>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</si>
  <si>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</si>
  <si>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</si>
  <si>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</si>
  <si>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</si>
  <si>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</si>
  <si>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</si>
  <si>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</si>
  <si>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</si>
  <si>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</si>
  <si>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</si>
  <si>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</si>
  <si>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</si>
  <si>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</si>
  <si>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</si>
  <si>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</si>
  <si>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</si>
  <si>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</si>
  <si>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</si>
  <si>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</si>
  <si>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</si>
  <si>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</si>
  <si>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</si>
  <si>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</si>
  <si>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</si>
  <si>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</si>
  <si>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</si>
  <si>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</si>
  <si>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</si>
  <si>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</si>
  <si>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</si>
  <si>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</si>
  <si>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</si>
  <si>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</si>
  <si>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</si>
  <si>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</si>
  <si>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</si>
  <si>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</si>
  <si>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</si>
  <si>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</si>
  <si>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</si>
  <si>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</si>
  <si>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</si>
  <si>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</si>
  <si>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</si>
  <si>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</si>
  <si>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</si>
  <si>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</si>
  <si>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</si>
  <si>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</si>
  <si>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</si>
  <si>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</si>
  <si>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</si>
  <si>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</si>
  <si>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</si>
  <si>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</si>
  <si>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</si>
  <si>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</si>
  <si>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</si>
  <si>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</si>
  <si>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</si>
  <si>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</si>
  <si>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</si>
  <si>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</si>
  <si>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</si>
  <si>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</si>
  <si>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</si>
  <si>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</si>
  <si>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</si>
  <si>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</si>
  <si>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</si>
  <si>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</si>
  <si>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</si>
  <si>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</si>
  <si>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</si>
  <si>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</si>
  <si>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</si>
  <si>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</si>
  <si>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</si>
  <si>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</si>
  <si>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</si>
  <si>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</si>
  <si>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</si>
  <si>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</si>
  <si>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</si>
  <si>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</si>
  <si>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</si>
  <si>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</si>
  <si>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</si>
  <si>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</si>
  <si>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</si>
  <si>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</si>
  <si>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</si>
  <si>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</si>
  <si>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</si>
  <si>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</si>
  <si>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</si>
  <si>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</si>
  <si>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</si>
  <si>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</si>
  <si>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</si>
  <si>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</si>
  <si>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</si>
  <si>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</si>
  <si>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</si>
  <si>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</si>
  <si>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</si>
  <si>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</si>
  <si>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</si>
  <si>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</si>
  <si>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</si>
  <si>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</si>
  <si>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</si>
  <si>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</si>
  <si>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</si>
  <si>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</si>
  <si>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</si>
  <si>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</si>
  <si>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</si>
  <si>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</si>
  <si>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</si>
  <si>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</si>
  <si>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</si>
  <si>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</si>
  <si>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</si>
  <si>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</si>
  <si>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</si>
  <si>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</si>
  <si>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</si>
  <si>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</si>
  <si>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</si>
  <si>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</si>
  <si>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</si>
  <si>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</si>
  <si>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</si>
  <si>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</si>
  <si>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</si>
  <si>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</si>
  <si>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</si>
  <si>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</si>
  <si>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</si>
  <si>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</si>
  <si>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</si>
  <si>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</si>
  <si>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</si>
  <si>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</si>
  <si>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</si>
  <si>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</si>
  <si>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</si>
  <si>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</si>
  <si>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</si>
  <si>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</si>
  <si>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</si>
  <si>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</si>
  <si>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</si>
  <si>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</si>
  <si>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</si>
  <si>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</si>
  <si>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</si>
  <si>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</si>
  <si>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</si>
  <si>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</si>
  <si>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</si>
  <si>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</si>
  <si>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</si>
  <si>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</si>
  <si>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</si>
  <si>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</si>
  <si>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</si>
  <si>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</si>
  <si>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</si>
  <si>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</si>
  <si>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</si>
  <si>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</si>
  <si>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</si>
  <si>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</si>
  <si>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</si>
  <si>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</si>
  <si>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</si>
  <si>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</si>
  <si>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</si>
  <si>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</si>
  <si>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</si>
  <si>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</si>
  <si>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</si>
  <si>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</si>
  <si>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</si>
  <si>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</si>
  <si>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</si>
  <si>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</si>
  <si>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</si>
  <si>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</si>
  <si>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</si>
  <si>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</si>
  <si>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</si>
  <si>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</si>
  <si>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</si>
  <si>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</si>
  <si>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</si>
  <si>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</si>
  <si>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</si>
  <si>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</si>
  <si>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</si>
  <si>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</si>
  <si>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</si>
  <si>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</si>
  <si>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</si>
  <si>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</si>
  <si>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</si>
  <si>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</si>
  <si>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</si>
  <si>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</si>
  <si>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</si>
  <si>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</si>
  <si>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</si>
  <si>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</si>
  <si>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</si>
  <si>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</si>
  <si>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</si>
  <si>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</si>
  <si>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</si>
  <si>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</si>
  <si>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</si>
  <si>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</si>
  <si>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</si>
  <si>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</si>
  <si>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</si>
  <si>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</si>
  <si>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</si>
  <si>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</si>
  <si>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</si>
  <si>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</si>
  <si>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</si>
  <si>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</si>
  <si>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</si>
  <si>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</si>
  <si>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</si>
  <si>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</si>
  <si>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</si>
  <si>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</si>
  <si>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</si>
  <si>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</si>
  <si>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</si>
  <si>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</si>
  <si>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</si>
  <si>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</si>
  <si>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</si>
  <si>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</si>
  <si>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</si>
  <si>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</si>
  <si>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</si>
  <si>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</si>
  <si>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</si>
  <si>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</si>
  <si>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</si>
  <si>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</si>
  <si>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</si>
  <si>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</si>
  <si>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</si>
  <si>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</si>
  <si>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</si>
  <si>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</si>
  <si>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</si>
  <si>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</si>
  <si>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</si>
  <si>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</si>
  <si>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</si>
  <si>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</si>
  <si>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</si>
  <si>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</si>
  <si>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</si>
  <si>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</si>
  <si>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</si>
  <si>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</si>
  <si>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</si>
  <si>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</si>
  <si>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</si>
  <si>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</si>
  <si>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</si>
  <si>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</si>
  <si>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</si>
  <si>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</si>
  <si>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</si>
  <si>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</si>
  <si>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</si>
  <si>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</si>
  <si>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</si>
  <si>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</si>
  <si>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</si>
  <si>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</si>
  <si>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</si>
  <si>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</si>
  <si>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</si>
  <si>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</si>
  <si>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</si>
  <si>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</si>
  <si>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</si>
  <si>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</si>
  <si>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</si>
  <si>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</si>
  <si>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</si>
  <si>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</si>
  <si>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</si>
  <si>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</si>
  <si>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</si>
  <si>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</si>
  <si>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</si>
  <si>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</si>
  <si>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</si>
  <si>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</si>
  <si>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</si>
  <si>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</si>
  <si>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</si>
  <si>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</si>
  <si>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</si>
  <si>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</si>
  <si>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</si>
  <si>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</si>
  <si>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</si>
  <si>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</si>
  <si>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</si>
  <si>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</si>
  <si>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</si>
  <si>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</si>
  <si>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</si>
  <si>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</si>
  <si>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</si>
  <si>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</si>
  <si>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</si>
  <si>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</si>
  <si>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</si>
  <si>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</si>
  <si>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</si>
  <si>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</si>
  <si>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</si>
  <si>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</si>
  <si>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</si>
  <si>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</si>
  <si>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</si>
  <si>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</si>
  <si>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</si>
  <si>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</si>
  <si>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</si>
  <si>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</si>
  <si>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</si>
  <si>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</si>
  <si>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</si>
  <si>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</si>
  <si>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</si>
  <si>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</si>
  <si>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</si>
  <si>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</si>
  <si>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</si>
  <si>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</si>
  <si>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</si>
  <si>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</si>
  <si>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</si>
  <si>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</si>
  <si>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</si>
  <si>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</si>
  <si>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</si>
  <si>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</si>
  <si>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</si>
  <si>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</si>
  <si>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</si>
  <si>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</si>
  <si>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</si>
  <si>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</si>
  <si>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</si>
  <si>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</si>
  <si>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</si>
  <si>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</si>
  <si>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</si>
  <si>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</si>
  <si>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</si>
  <si>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</si>
  <si>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</si>
  <si>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</si>
  <si>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</si>
  <si>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</si>
  <si>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</si>
  <si>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</si>
  <si>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</si>
  <si>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</si>
  <si>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</si>
  <si>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</si>
  <si>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</si>
  <si>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</si>
  <si>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</si>
  <si>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</si>
  <si>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</si>
  <si>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</si>
  <si>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</si>
  <si>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</si>
  <si>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</si>
  <si>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</si>
  <si>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</si>
  <si>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</si>
  <si>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</si>
  <si>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</si>
  <si>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</si>
  <si>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</si>
  <si>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</si>
  <si>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</si>
  <si>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</si>
  <si>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</si>
  <si>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</si>
  <si>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</si>
  <si>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</si>
  <si>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</si>
  <si>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</si>
  <si>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</si>
  <si>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</si>
  <si>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</si>
  <si>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</si>
  <si>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</si>
  <si>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</si>
  <si>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</si>
  <si>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</si>
  <si>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</si>
  <si>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</si>
  <si>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</si>
  <si>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</si>
  <si>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</si>
  <si>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</si>
  <si>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</si>
  <si>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</si>
  <si>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</si>
  <si>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</si>
  <si>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</si>
  <si>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</si>
  <si>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</si>
  <si>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</si>
  <si>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</si>
  <si>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</si>
  <si>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</si>
  <si>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</si>
  <si>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</si>
  <si>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</si>
  <si>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</si>
  <si>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</si>
  <si>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</si>
  <si>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</si>
  <si>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</si>
  <si>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</si>
  <si>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</si>
  <si>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</si>
  <si>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</si>
  <si>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</si>
  <si>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</si>
  <si>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</si>
  <si>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</si>
  <si>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</si>
  <si>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</si>
  <si>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</si>
  <si>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</si>
  <si>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</si>
  <si>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</si>
  <si>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</si>
  <si>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</si>
  <si>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</si>
  <si>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</si>
  <si>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</si>
  <si>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</si>
  <si>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</si>
  <si>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</si>
  <si>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</si>
  <si>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</si>
  <si>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</si>
  <si>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</si>
  <si>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</si>
  <si>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</si>
  <si>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</si>
  <si>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</si>
  <si>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</si>
  <si>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</si>
  <si>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</si>
  <si>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</si>
  <si>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</si>
  <si>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</si>
  <si>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</si>
  <si>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</si>
  <si>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</si>
  <si>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</si>
  <si>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</si>
  <si>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</si>
  <si>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</si>
  <si>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</si>
  <si>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</si>
  <si>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</si>
  <si>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</si>
  <si>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</si>
  <si>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</si>
  <si>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</si>
  <si>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</si>
  <si>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</si>
  <si>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</si>
  <si>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</si>
  <si>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</si>
  <si>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</si>
  <si>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</si>
  <si>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</si>
  <si>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</si>
  <si>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</si>
  <si>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</si>
  <si>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</si>
  <si>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</si>
  <si>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</si>
  <si>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</si>
  <si>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</si>
  <si>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</si>
  <si>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</si>
  <si>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</si>
  <si>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</si>
  <si>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</si>
  <si>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</si>
  <si>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</si>
  <si>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</si>
  <si>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</si>
  <si>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</si>
  <si>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</si>
  <si>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</si>
  <si>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</si>
  <si>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</si>
  <si>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</si>
  <si>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</si>
  <si>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</si>
  <si>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</si>
  <si>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</si>
  <si>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</si>
  <si>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</si>
  <si>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</si>
  <si>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</si>
  <si>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</si>
  <si>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</si>
  <si>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</si>
  <si>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</si>
  <si>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</si>
  <si>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</si>
  <si>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</si>
  <si>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</si>
  <si>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</si>
  <si>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</si>
  <si>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</si>
  <si>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</si>
  <si>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</si>
  <si>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</si>
  <si>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</si>
  <si>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</si>
  <si>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</si>
  <si>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</si>
  <si>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</si>
  <si>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</si>
  <si>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</si>
  <si>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</si>
  <si>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</si>
  <si>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</si>
  <si>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</si>
  <si>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</si>
  <si>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</si>
  <si>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</si>
  <si>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</si>
  <si>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</si>
  <si>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</si>
  <si>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</si>
  <si>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</si>
  <si>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</si>
  <si>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</si>
  <si>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</si>
  <si>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</si>
  <si>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</si>
  <si>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</si>
  <si>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</si>
  <si>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</si>
  <si>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</si>
  <si>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</si>
  <si>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</si>
  <si>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</si>
  <si>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</si>
  <si>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</si>
  <si>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</si>
  <si>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</si>
  <si>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</si>
  <si>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</si>
  <si>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</si>
  <si>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</si>
  <si>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</si>
  <si>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</si>
  <si>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</si>
  <si>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</si>
  <si>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</si>
  <si>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</si>
  <si>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</si>
  <si>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</si>
  <si>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</si>
  <si>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</si>
  <si>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</si>
  <si>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</si>
  <si>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</si>
  <si>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</si>
  <si>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</si>
  <si>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</si>
  <si>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</si>
  <si>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</si>
  <si>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</si>
  <si>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</si>
  <si>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</si>
  <si>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</si>
  <si>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</si>
  <si>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</si>
  <si>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</si>
  <si>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</si>
  <si>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</si>
  <si>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</si>
  <si>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</si>
  <si>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</si>
  <si>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</si>
  <si>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</si>
  <si>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</si>
  <si>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</si>
  <si>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</si>
  <si>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</si>
  <si>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</si>
  <si>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</si>
  <si>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</si>
  <si>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</si>
  <si>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</si>
  <si>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</si>
  <si>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</si>
  <si>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</si>
  <si>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</si>
  <si>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</si>
  <si>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</si>
  <si>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</si>
  <si>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</si>
  <si>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</si>
  <si>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</si>
  <si>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</si>
  <si>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</si>
  <si>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</si>
  <si>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</si>
  <si>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</si>
  <si>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</si>
  <si>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</si>
  <si>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</si>
  <si>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</si>
  <si>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</si>
  <si>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</si>
  <si>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</si>
  <si>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</si>
  <si>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</si>
  <si>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</si>
  <si>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</si>
  <si>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</si>
  <si>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</si>
  <si>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</si>
  <si>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</si>
  <si>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</si>
  <si>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</si>
  <si>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</si>
  <si>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</si>
  <si>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</si>
  <si>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</si>
  <si>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</si>
  <si>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</si>
  <si>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</si>
  <si>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</si>
  <si>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</si>
  <si>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</si>
  <si>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</si>
  <si>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</si>
  <si>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</si>
  <si>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</si>
  <si>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</si>
  <si>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</si>
  <si>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</si>
  <si>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</si>
  <si>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</si>
  <si>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</si>
  <si>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</si>
  <si>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</si>
  <si>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</si>
  <si>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</si>
  <si>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</si>
  <si>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</si>
  <si>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</si>
  <si>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</si>
  <si>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</si>
  <si>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</si>
  <si>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</si>
  <si>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</si>
  <si>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</si>
  <si>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</si>
  <si>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</si>
  <si>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</si>
  <si>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</si>
  <si>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</si>
  <si>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</si>
  <si>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</si>
  <si>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</si>
  <si>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</si>
  <si>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</si>
  <si>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</si>
  <si>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</si>
  <si>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</si>
  <si>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</si>
  <si>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</si>
  <si>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</si>
  <si>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</si>
  <si>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</si>
  <si>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</si>
  <si>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</si>
  <si>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</si>
  <si>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</si>
  <si>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</si>
  <si>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</si>
  <si>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</si>
  <si>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</si>
  <si>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</si>
  <si>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</si>
  <si>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</si>
  <si>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</si>
  <si>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</si>
  <si>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</si>
  <si>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</si>
  <si>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</si>
  <si>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</si>
  <si>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</si>
  <si>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</si>
  <si>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</si>
  <si>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</si>
  <si>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</si>
  <si>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</si>
  <si>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</si>
  <si>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</si>
  <si>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</si>
  <si>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</si>
  <si>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</si>
  <si>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</si>
  <si>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</si>
  <si>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</si>
  <si>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</si>
  <si>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</si>
  <si>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</si>
  <si>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</si>
  <si>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</si>
  <si>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</si>
  <si>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</si>
  <si>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</si>
  <si>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</si>
  <si>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</si>
  <si>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</si>
  <si>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</si>
  <si>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</si>
  <si>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</si>
  <si>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</si>
  <si>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</si>
  <si>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</si>
  <si>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</si>
  <si>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</si>
  <si>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</si>
  <si>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</si>
  <si>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</si>
  <si>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</si>
  <si>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</si>
  <si>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</si>
  <si>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</si>
  <si>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</si>
  <si>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</si>
  <si>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</si>
  <si>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</si>
  <si>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</si>
  <si>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</si>
  <si>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</si>
  <si>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</si>
  <si>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</si>
  <si>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</si>
  <si>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</si>
  <si>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</si>
  <si>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</si>
  <si>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</si>
  <si>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</si>
  <si>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</si>
  <si>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</si>
  <si>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</si>
  <si>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</si>
  <si>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</si>
  <si>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</si>
  <si>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</si>
  <si>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</si>
  <si>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</si>
  <si>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</si>
  <si>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</si>
  <si>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</si>
  <si>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</si>
  <si>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</si>
  <si>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</si>
  <si>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</si>
  <si>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</si>
  <si>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</si>
  <si>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</si>
  <si>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</si>
  <si>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</si>
  <si>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</si>
  <si>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</si>
  <si>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</si>
  <si>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</si>
  <si>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</si>
  <si>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</si>
  <si>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</si>
  <si>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</si>
  <si>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</si>
  <si>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</si>
  <si>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</si>
  <si>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</si>
  <si>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</si>
  <si>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</si>
  <si>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</si>
  <si>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</si>
  <si>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</si>
  <si>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</si>
  <si>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</si>
  <si>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</si>
  <si>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</si>
  <si>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</si>
  <si>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</si>
  <si>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</si>
  <si>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</si>
  <si>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</si>
  <si>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</si>
  <si>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</si>
  <si>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</si>
  <si>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</si>
  <si>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</si>
  <si>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</si>
  <si>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</si>
  <si>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</si>
  <si>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</si>
  <si>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</si>
  <si>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</si>
  <si>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</si>
  <si>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</si>
  <si>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</si>
  <si>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</si>
  <si>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</si>
  <si>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</si>
  <si>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</si>
  <si>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</si>
  <si>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</si>
  <si>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</si>
  <si>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</si>
  <si>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</si>
  <si>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</si>
  <si>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</si>
  <si>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</si>
  <si>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</si>
  <si>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</si>
  <si>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</si>
  <si>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</si>
  <si>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</si>
  <si>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</si>
  <si>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</si>
  <si>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</si>
  <si>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</si>
  <si>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</si>
  <si>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</si>
  <si>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</si>
  <si>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</si>
  <si>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</si>
  <si>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</si>
  <si>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</si>
  <si>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</si>
  <si>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</si>
  <si>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</si>
  <si>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</si>
  <si>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</si>
  <si>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</si>
  <si>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</si>
  <si>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</si>
  <si>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</si>
  <si>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</si>
  <si>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</si>
  <si>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</si>
  <si>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</si>
  <si>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</si>
  <si>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</si>
  <si>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</si>
  <si>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</si>
  <si>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</si>
  <si>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</si>
  <si>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</si>
  <si>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</si>
  <si>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</si>
  <si>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</si>
  <si>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</si>
  <si>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</si>
  <si>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</si>
  <si>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</si>
  <si>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</si>
  <si>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</si>
  <si>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</si>
  <si>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</si>
  <si>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</si>
  <si>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</si>
  <si>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</si>
  <si>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</si>
  <si>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</si>
  <si>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</si>
  <si>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</si>
  <si>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</si>
  <si>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</si>
  <si>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</si>
  <si>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</si>
  <si>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</si>
  <si>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</si>
  <si>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</si>
  <si>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</si>
  <si>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</si>
  <si>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</si>
  <si>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</si>
  <si>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</si>
  <si>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</si>
  <si>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</si>
  <si>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</si>
  <si>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</si>
  <si>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</si>
  <si>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</si>
  <si>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</si>
  <si>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</si>
  <si>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</si>
  <si>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</si>
  <si>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</si>
  <si>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</si>
  <si>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</si>
  <si>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</si>
  <si>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</si>
  <si>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</si>
  <si>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</si>
  <si>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</si>
  <si>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</si>
  <si>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</si>
  <si>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</si>
  <si>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</si>
  <si>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</si>
  <si>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</si>
  <si>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</si>
  <si>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</si>
  <si>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</si>
  <si>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</si>
  <si>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</si>
  <si>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</si>
  <si>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</si>
  <si>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</si>
  <si>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</si>
  <si>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</si>
  <si>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</si>
  <si>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</si>
  <si>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</si>
  <si>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</si>
  <si>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</si>
  <si>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</si>
  <si>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</si>
  <si>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</si>
  <si>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</si>
  <si>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</si>
  <si>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</si>
  <si>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</si>
  <si>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</si>
  <si>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</si>
  <si>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</si>
  <si>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</si>
  <si>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</si>
  <si>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</si>
  <si>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</si>
  <si>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</si>
  <si>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</si>
  <si>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</si>
  <si>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</si>
  <si>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</si>
  <si>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</si>
  <si>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</si>
  <si>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</si>
  <si>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</si>
  <si>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</si>
  <si>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</si>
  <si>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</si>
  <si>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</si>
  <si>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</si>
  <si>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</si>
  <si>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</si>
  <si>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</si>
  <si>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</si>
  <si>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</si>
  <si>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</si>
  <si>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</si>
  <si>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</si>
  <si>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</si>
  <si>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</si>
  <si>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</si>
  <si>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</si>
  <si>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</si>
  <si>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</si>
  <si>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</si>
  <si>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</si>
  <si>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</si>
  <si>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</si>
  <si>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</si>
  <si>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</si>
  <si>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</si>
  <si>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</si>
  <si>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</si>
  <si>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</si>
  <si>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</si>
  <si>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</si>
  <si>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</si>
  <si>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</si>
  <si>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</si>
  <si>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</si>
  <si>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</si>
  <si>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</si>
  <si>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</si>
  <si>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</si>
  <si>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</si>
  <si>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</si>
  <si>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</si>
  <si>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</si>
  <si>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</si>
  <si>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</si>
  <si>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</si>
  <si>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</si>
  <si>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</si>
  <si>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</si>
  <si>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</si>
  <si>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</si>
  <si>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</si>
  <si>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</si>
  <si>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</si>
  <si>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</si>
  <si>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</si>
  <si>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</si>
  <si>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</si>
  <si>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</si>
  <si>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</si>
  <si>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</si>
  <si>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</si>
  <si>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</si>
  <si>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</si>
  <si>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</si>
  <si>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</si>
  <si>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</si>
  <si>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</si>
  <si>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</si>
  <si>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</si>
  <si>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</si>
  <si>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</si>
  <si>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</si>
  <si>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</si>
  <si>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</si>
  <si>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</si>
  <si>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</si>
  <si>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</si>
  <si>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</si>
  <si>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</si>
  <si>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</si>
  <si>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</si>
  <si>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</si>
  <si>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</si>
  <si>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</si>
  <si>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</si>
  <si>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</si>
  <si>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</si>
  <si>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</si>
  <si>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</si>
  <si>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</si>
  <si>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</si>
  <si>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</si>
  <si>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</si>
  <si>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</si>
  <si>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</si>
  <si>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</si>
  <si>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</si>
  <si>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</si>
  <si>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</si>
  <si>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</si>
  <si>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</si>
  <si>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</si>
  <si>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</si>
  <si>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</si>
  <si>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</si>
  <si>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</si>
  <si>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</si>
  <si>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</si>
  <si>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</si>
  <si>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</si>
  <si>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</si>
  <si>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</si>
  <si>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</si>
  <si>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</si>
  <si>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</si>
  <si>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</si>
  <si>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</si>
  <si>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</si>
  <si>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</si>
  <si>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</si>
  <si>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</si>
  <si>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</si>
  <si>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</si>
  <si>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</si>
  <si>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</si>
  <si>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</si>
  <si>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</si>
  <si>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</si>
  <si>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</si>
  <si>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</si>
  <si>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</si>
  <si>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</si>
  <si>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</si>
  <si>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</si>
  <si>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</si>
  <si>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</si>
  <si>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</si>
  <si>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</si>
  <si>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</si>
  <si>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</si>
  <si>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</si>
  <si>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</si>
  <si>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</si>
  <si>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</si>
  <si>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</si>
  <si>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</si>
  <si>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</si>
  <si>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</si>
  <si>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</si>
  <si>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</si>
  <si>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</si>
  <si>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</si>
  <si>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</si>
  <si>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</si>
  <si>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</si>
  <si>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</si>
  <si>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</si>
  <si>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</si>
  <si>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</si>
  <si>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</si>
  <si>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</si>
  <si>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</si>
  <si>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</si>
  <si>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</si>
  <si>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</si>
  <si>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</si>
  <si>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</si>
  <si>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</si>
  <si>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</si>
  <si>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</si>
  <si>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</si>
  <si>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</si>
  <si>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</si>
  <si>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</si>
  <si>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</si>
  <si>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</si>
  <si>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</si>
  <si>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</si>
  <si>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</si>
  <si>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</si>
  <si>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</si>
  <si>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</si>
  <si>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</si>
  <si>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</si>
  <si>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</si>
  <si>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</si>
  <si>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</si>
  <si>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</si>
  <si>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</si>
  <si>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</si>
  <si>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</si>
  <si>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</si>
  <si>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</si>
  <si>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</si>
  <si>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</si>
  <si>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</si>
  <si>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</si>
  <si>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</si>
  <si>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</si>
  <si>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</si>
  <si>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</si>
  <si>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</si>
  <si>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</si>
  <si>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</si>
  <si>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</si>
  <si>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</si>
  <si>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</si>
  <si>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</si>
  <si>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</si>
  <si>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</si>
  <si>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</si>
  <si>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</si>
  <si>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</si>
  <si>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</si>
  <si>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</si>
  <si>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</si>
  <si>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</si>
  <si>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</si>
  <si>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</si>
  <si>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</si>
  <si>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</si>
  <si>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</si>
  <si>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</si>
  <si>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</si>
  <si>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</si>
  <si>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</si>
  <si>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</si>
  <si>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</si>
  <si>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</si>
  <si>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</si>
  <si>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</si>
  <si>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</si>
  <si>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</si>
  <si>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</si>
  <si>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</si>
  <si>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</si>
  <si>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</si>
  <si>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</si>
  <si>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</si>
  <si>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</si>
  <si>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</si>
  <si>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</si>
  <si>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</si>
  <si>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</si>
  <si>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</si>
  <si>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</si>
  <si>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</si>
  <si>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</si>
  <si>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</si>
  <si>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</si>
  <si>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</si>
  <si>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</si>
  <si>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</si>
  <si>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</si>
  <si>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</si>
  <si>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</si>
  <si>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</si>
  <si>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</si>
  <si>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</si>
  <si>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</si>
  <si>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</si>
  <si>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</si>
  <si>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</si>
  <si>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</si>
  <si>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</si>
  <si>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</si>
  <si>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</si>
  <si>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</si>
  <si>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</si>
  <si>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</si>
  <si>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</si>
  <si>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</si>
  <si>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</si>
  <si>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</si>
  <si>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</si>
  <si>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</si>
  <si>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</si>
  <si>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</si>
  <si>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</si>
  <si>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</si>
  <si>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</si>
  <si>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</si>
  <si>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</si>
  <si>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</si>
  <si>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</si>
  <si>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</si>
  <si>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</si>
  <si>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</si>
  <si>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</si>
  <si>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</si>
  <si>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</si>
  <si>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</si>
  <si>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</si>
  <si>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</si>
  <si>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</si>
  <si>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</si>
  <si>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</si>
  <si>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</si>
  <si>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</si>
  <si>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</si>
  <si>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</si>
  <si>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</si>
  <si>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</si>
  <si>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</si>
  <si>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</si>
  <si>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</si>
  <si>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</si>
  <si>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</si>
  <si>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</si>
  <si>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</si>
  <si>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</si>
  <si>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</si>
  <si>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</si>
  <si>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</si>
  <si>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</si>
  <si>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</si>
  <si>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</si>
  <si>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</si>
  <si>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</si>
  <si>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</si>
  <si>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</si>
  <si>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</si>
  <si>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</si>
  <si>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</si>
  <si>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</si>
  <si>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</si>
  <si>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</si>
  <si>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</si>
  <si>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</si>
  <si>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</si>
  <si>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</si>
  <si>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</si>
  <si>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</si>
  <si>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</si>
  <si>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</si>
  <si>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</si>
  <si>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</si>
  <si>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</si>
  <si>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</si>
  <si>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</si>
  <si>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</si>
  <si>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</si>
  <si>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</si>
  <si>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</si>
  <si>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</si>
  <si>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</si>
  <si>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</si>
  <si>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</si>
  <si>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</si>
  <si>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</si>
  <si>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</si>
  <si>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</si>
  <si>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</si>
  <si>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</si>
  <si>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</si>
  <si>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</si>
  <si>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</si>
  <si>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</si>
  <si>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</si>
  <si>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</si>
  <si>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</si>
  <si>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</si>
  <si>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</si>
  <si>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</si>
  <si>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</si>
  <si>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</si>
  <si>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</si>
  <si>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</si>
  <si>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</si>
  <si>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</si>
  <si>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</si>
  <si>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</si>
  <si>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</si>
  <si>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</si>
  <si>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</si>
  <si>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</si>
  <si>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</si>
  <si>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</si>
  <si>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</si>
  <si>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</si>
  <si>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</si>
  <si>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</si>
  <si>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</si>
  <si>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</si>
  <si>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</si>
  <si>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</si>
  <si>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</si>
  <si>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</si>
  <si>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</si>
  <si>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</si>
  <si>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</si>
  <si>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</si>
  <si>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</si>
  <si>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</si>
  <si>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</si>
  <si>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</si>
  <si>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</si>
  <si>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</si>
  <si>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</si>
  <si>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</si>
  <si>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</si>
  <si>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</si>
  <si>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</si>
  <si>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</si>
  <si>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</si>
  <si>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</si>
  <si>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</si>
  <si>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</si>
  <si>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</si>
  <si>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</si>
  <si>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</si>
  <si>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</si>
  <si>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</si>
  <si>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</si>
  <si>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</si>
  <si>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</si>
  <si>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</si>
  <si>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</si>
  <si>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</si>
  <si>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</si>
  <si>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</si>
  <si>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</si>
  <si>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</si>
  <si>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</si>
  <si>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</si>
  <si>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</si>
  <si>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</si>
  <si>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</si>
  <si>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</si>
  <si>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</si>
  <si>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</si>
  <si>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</si>
  <si>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</si>
  <si>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</si>
  <si>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</si>
  <si>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</si>
  <si>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</si>
  <si>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</si>
  <si>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</si>
  <si>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</si>
  <si>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</si>
  <si>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</si>
  <si>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</si>
  <si>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</si>
  <si>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</si>
  <si>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</si>
  <si>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</si>
  <si>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</si>
  <si>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</si>
  <si>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</si>
  <si>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</si>
  <si>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</si>
  <si>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</si>
  <si>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</si>
  <si>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</si>
  <si>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</si>
  <si>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</si>
  <si>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</si>
  <si>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</si>
  <si>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</si>
  <si>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</si>
  <si>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</si>
  <si>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</si>
  <si>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</si>
  <si>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</si>
  <si>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</si>
  <si>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</si>
  <si>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</si>
  <si>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</si>
  <si>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</si>
  <si>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</si>
  <si>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</si>
  <si>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</si>
  <si>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</si>
  <si>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</si>
  <si>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</si>
  <si>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</si>
  <si>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</si>
  <si>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</si>
  <si>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</si>
  <si>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</si>
  <si>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</si>
  <si>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</si>
  <si>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</si>
  <si>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</si>
  <si>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</si>
  <si>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</si>
  <si>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</si>
  <si>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</si>
  <si>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</si>
  <si>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</si>
  <si>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</si>
  <si>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</si>
  <si>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</si>
  <si>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</si>
  <si>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</si>
  <si>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</si>
  <si>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</si>
  <si>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</si>
  <si>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</si>
  <si>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</si>
  <si>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</si>
  <si>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</si>
  <si>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</si>
  <si>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</si>
  <si>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</si>
  <si>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</si>
  <si>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</si>
  <si>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</si>
  <si>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</si>
  <si>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</si>
  <si>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</si>
  <si>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</si>
  <si>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</si>
  <si>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</si>
  <si>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</si>
  <si>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</si>
  <si>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</si>
  <si>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</si>
  <si>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</si>
  <si>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</si>
  <si>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</si>
  <si>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</si>
  <si>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</si>
  <si>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</si>
  <si>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</si>
  <si>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</si>
  <si>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</si>
  <si>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</si>
  <si>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</si>
  <si>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</si>
  <si>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</si>
  <si>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</si>
  <si>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</si>
  <si>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</si>
  <si>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</si>
  <si>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</si>
  <si>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</si>
  <si>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</si>
  <si>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</si>
  <si>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</si>
  <si>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</si>
  <si>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</si>
  <si>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</si>
  <si>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</si>
  <si>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</si>
  <si>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</si>
  <si>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</si>
  <si>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</si>
  <si>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</si>
  <si>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</si>
  <si>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</si>
  <si>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</si>
  <si>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</si>
  <si>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</si>
  <si>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</si>
  <si>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</si>
  <si>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</si>
  <si>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</si>
  <si>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</si>
  <si>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</si>
  <si>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</si>
  <si>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</si>
  <si>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</si>
  <si>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</si>
  <si>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</si>
  <si>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</si>
  <si>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</si>
  <si>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</si>
  <si>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</si>
  <si>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</si>
  <si>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</si>
  <si>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</si>
  <si>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</si>
  <si>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</si>
  <si>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</si>
  <si>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</si>
  <si>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</si>
  <si>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</si>
  <si>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</si>
  <si>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</si>
  <si>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</si>
  <si>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</si>
  <si>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</si>
  <si>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</si>
  <si>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</si>
  <si>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</si>
  <si>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</si>
  <si>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</si>
  <si>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</si>
  <si>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</si>
  <si>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</si>
  <si>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</si>
  <si>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</si>
  <si>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</si>
  <si>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</si>
  <si>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</si>
  <si>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</si>
  <si>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</si>
  <si>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</si>
  <si>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</si>
  <si>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</si>
  <si>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</si>
  <si>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</si>
  <si>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</si>
  <si>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</si>
  <si>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</si>
  <si>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</si>
  <si>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</si>
  <si>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</si>
  <si>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</si>
  <si>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</si>
  <si>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</si>
  <si>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</si>
  <si>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</si>
  <si>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</si>
  <si>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</si>
  <si>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</si>
  <si>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</si>
  <si>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</si>
  <si>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</si>
  <si>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</si>
  <si>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</si>
  <si>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</si>
  <si>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</si>
  <si>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</si>
  <si>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</si>
  <si>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</si>
  <si>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</si>
  <si>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</si>
  <si>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</si>
  <si>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</si>
  <si>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</si>
  <si>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</si>
  <si>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</si>
  <si>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</si>
  <si>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</si>
  <si>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</si>
  <si>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</si>
  <si>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</si>
  <si>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</si>
  <si>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</si>
  <si>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</si>
  <si>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</si>
  <si>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</si>
  <si>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</si>
  <si>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</si>
  <si>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</si>
  <si>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</si>
  <si>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</si>
  <si>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</si>
  <si>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</si>
  <si>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</si>
  <si>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</si>
  <si>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</si>
  <si>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</si>
  <si>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</si>
  <si>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</si>
  <si>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</si>
  <si>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</si>
  <si>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</si>
  <si>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</si>
  <si>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</si>
  <si>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</si>
  <si>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</si>
  <si>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</si>
  <si>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</si>
  <si>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</si>
  <si>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</si>
  <si>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</si>
  <si>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</si>
  <si>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</si>
  <si>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</si>
  <si>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</si>
  <si>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</si>
  <si>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</si>
  <si>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</si>
  <si>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</si>
  <si>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</si>
  <si>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</si>
  <si>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</si>
  <si>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</si>
  <si>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</si>
  <si>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</si>
  <si>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</si>
  <si>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</si>
  <si>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</si>
  <si>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</si>
  <si>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</si>
  <si>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</si>
  <si>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</si>
  <si>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</si>
  <si>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</si>
  <si>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</si>
  <si>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</si>
  <si>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</si>
  <si>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</si>
  <si>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</si>
  <si>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</si>
  <si>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</si>
  <si>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</si>
  <si>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</si>
  <si>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</si>
  <si>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</si>
  <si>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</si>
  <si>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</si>
  <si>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</si>
  <si>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</si>
  <si>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</si>
  <si>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</si>
  <si>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</si>
  <si>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</si>
  <si>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</si>
  <si>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</si>
  <si>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</si>
  <si>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</si>
  <si>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</si>
  <si>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</si>
  <si>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</si>
  <si>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</si>
  <si>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</si>
  <si>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</si>
  <si>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</si>
  <si>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</si>
  <si>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</si>
  <si>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</si>
  <si>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</si>
  <si>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</si>
  <si>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</si>
  <si>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</si>
  <si>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</si>
  <si>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</si>
  <si>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</si>
  <si>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</si>
  <si>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</si>
  <si>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</si>
  <si>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</si>
  <si>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</si>
  <si>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</si>
  <si>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</si>
  <si>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</si>
  <si>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</si>
  <si>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</si>
  <si>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</si>
  <si>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</si>
  <si>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</si>
  <si>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</si>
  <si>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</si>
  <si>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</si>
  <si>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</si>
  <si>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</si>
  <si>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</si>
  <si>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</si>
  <si>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</si>
  <si>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</si>
  <si>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</si>
  <si>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</si>
  <si>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</si>
  <si>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</si>
  <si>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</si>
  <si>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</si>
  <si>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</si>
  <si>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</si>
  <si>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</si>
  <si>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</si>
  <si>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</si>
  <si>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</si>
  <si>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</si>
  <si>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</si>
  <si>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</si>
  <si>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</si>
  <si>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</si>
  <si>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</si>
  <si>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</si>
  <si>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</si>
  <si>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</si>
  <si>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</si>
  <si>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</si>
  <si>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</si>
  <si>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</si>
  <si>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</si>
  <si>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</si>
  <si>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</si>
  <si>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</si>
  <si>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</si>
  <si>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</si>
  <si>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</si>
  <si>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</si>
  <si>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</si>
  <si>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</si>
  <si>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</si>
  <si>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</si>
  <si>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</si>
  <si>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</si>
  <si>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</si>
  <si>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</si>
  <si>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</si>
  <si>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</si>
  <si>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</si>
  <si>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</si>
  <si>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</si>
  <si>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</si>
  <si>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</si>
  <si>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</si>
  <si>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</si>
  <si>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</si>
  <si>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</si>
  <si>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</si>
  <si>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</si>
  <si>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</si>
  <si>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</si>
  <si>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</si>
  <si>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</si>
  <si>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</si>
  <si>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</si>
  <si>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</si>
  <si>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</si>
  <si>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</si>
  <si>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</si>
  <si>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</si>
  <si>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</si>
  <si>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</si>
  <si>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</si>
  <si>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</si>
  <si>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</si>
  <si>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</si>
  <si>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</si>
  <si>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</si>
  <si>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</si>
  <si>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</si>
  <si>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</si>
  <si>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</si>
  <si>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</si>
  <si>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</si>
  <si>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</si>
  <si>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</si>
  <si>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</si>
  <si>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</si>
  <si>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</si>
  <si>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</si>
  <si>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</si>
  <si>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</si>
  <si>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</si>
  <si>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</si>
  <si>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</si>
  <si>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</si>
  <si>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</si>
  <si>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</si>
  <si>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</si>
  <si>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</si>
  <si>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</si>
  <si>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</si>
  <si>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</si>
  <si>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</si>
  <si>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</si>
  <si>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</si>
  <si>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</si>
  <si>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</si>
  <si>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</si>
  <si>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</si>
  <si>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</si>
  <si>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</si>
  <si>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</si>
  <si>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</si>
  <si>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</si>
  <si>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</si>
  <si>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</si>
  <si>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</si>
  <si>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</si>
  <si>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</si>
  <si>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</si>
  <si>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</si>
  <si>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</si>
  <si>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</si>
  <si>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</si>
  <si>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</si>
  <si>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</si>
  <si>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</si>
  <si>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</si>
  <si>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</si>
  <si>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</si>
  <si>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</si>
  <si>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</si>
  <si>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</si>
  <si>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</si>
  <si>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</si>
  <si>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</si>
  <si>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</si>
  <si>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</si>
  <si>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</si>
  <si>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</si>
  <si>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</si>
  <si>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</si>
  <si>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</si>
  <si>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</si>
  <si>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</si>
  <si>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</si>
  <si>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</si>
  <si>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</si>
  <si>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</si>
  <si>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</si>
  <si>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</si>
  <si>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</si>
  <si>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</si>
  <si>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</si>
  <si>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</si>
  <si>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</si>
  <si>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</si>
  <si>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</si>
  <si>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</si>
  <si>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</si>
  <si>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</si>
  <si>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</si>
  <si>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</si>
  <si>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</si>
  <si>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</si>
  <si>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</si>
  <si>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</si>
  <si>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</si>
  <si>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</si>
  <si>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</si>
  <si>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</si>
  <si>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</si>
  <si>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</si>
  <si>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</si>
  <si>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</si>
  <si>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</si>
  <si>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</si>
  <si>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</si>
  <si>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</si>
  <si>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</si>
  <si>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</si>
  <si>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</si>
  <si>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</si>
  <si>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</si>
  <si>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</si>
  <si>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</si>
  <si>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</si>
  <si>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</si>
  <si>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</si>
  <si>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</si>
  <si>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</si>
  <si>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</si>
  <si>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</si>
  <si>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</si>
  <si>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</si>
  <si>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</si>
  <si>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</si>
  <si>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</si>
  <si>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</si>
  <si>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</si>
  <si>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</si>
  <si>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</si>
  <si>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</si>
  <si>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</si>
  <si>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</si>
  <si>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</si>
  <si>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</si>
  <si>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</si>
  <si>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</si>
  <si>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</si>
  <si>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</si>
  <si>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</si>
  <si>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</si>
  <si>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</si>
  <si>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</si>
  <si>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</si>
  <si>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</si>
  <si>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</si>
  <si>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</si>
  <si>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</si>
  <si>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</si>
  <si>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</si>
  <si>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</si>
  <si>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</si>
  <si>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</si>
  <si>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</si>
  <si>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</si>
  <si>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</si>
  <si>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</si>
  <si>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</si>
  <si>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</si>
  <si>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</si>
  <si>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</si>
  <si>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</si>
  <si>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</si>
  <si>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</si>
  <si>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</si>
  <si>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</si>
  <si>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</si>
  <si>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</si>
  <si>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</si>
  <si>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</si>
  <si>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</si>
  <si>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</si>
  <si>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</si>
  <si>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</si>
  <si>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</si>
  <si>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</si>
  <si>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</si>
  <si>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</si>
  <si>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</si>
  <si>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</si>
  <si>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</si>
  <si>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</si>
  <si>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</si>
  <si>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</si>
  <si>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</si>
  <si>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</si>
  <si>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</si>
  <si>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</si>
  <si>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</si>
  <si>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</si>
  <si>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</si>
  <si>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</si>
  <si>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</si>
  <si>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</si>
  <si>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</si>
  <si>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</si>
  <si>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</si>
  <si>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</si>
  <si>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</si>
  <si>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</si>
  <si>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</si>
  <si>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</si>
  <si>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</si>
  <si>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</si>
  <si>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</si>
  <si>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</si>
  <si>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</si>
  <si>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</si>
  <si>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</si>
  <si>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</si>
  <si>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</si>
  <si>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</si>
  <si>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</si>
  <si>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</si>
  <si>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</si>
  <si>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</si>
  <si>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</si>
  <si>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</si>
  <si>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</si>
  <si>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</si>
  <si>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</si>
  <si>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</si>
  <si>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</si>
  <si>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</si>
  <si>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</si>
  <si>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</si>
  <si>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</si>
  <si>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</si>
  <si>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</si>
  <si>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</si>
  <si>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</si>
  <si>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</si>
  <si>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</si>
  <si>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</si>
  <si>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</si>
  <si>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</si>
  <si>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</si>
  <si>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</si>
  <si>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</si>
  <si>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</si>
  <si>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</si>
  <si>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</si>
  <si>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</si>
  <si>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</si>
  <si>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</si>
  <si>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</si>
  <si>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</si>
  <si>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</si>
  <si>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</si>
  <si>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</si>
  <si>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</si>
  <si>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</si>
  <si>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</si>
  <si>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</si>
  <si>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</si>
  <si>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</si>
  <si>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</si>
  <si>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</si>
  <si>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</si>
  <si>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</si>
  <si>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</si>
  <si>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</si>
  <si>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</si>
  <si>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</si>
  <si>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</si>
  <si>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</si>
  <si>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</si>
  <si>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</si>
  <si>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</si>
  <si>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</si>
  <si>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</si>
  <si>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</si>
  <si>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</si>
  <si>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</si>
  <si>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</si>
  <si>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</si>
  <si>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</si>
  <si>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</si>
  <si>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</si>
  <si>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</si>
  <si>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</si>
  <si>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</si>
  <si>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</si>
  <si>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</si>
  <si>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</si>
  <si>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</si>
  <si>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</si>
  <si>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</si>
  <si>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</si>
  <si>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</si>
  <si>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</si>
  <si>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</si>
  <si>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</si>
  <si>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</si>
  <si>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</si>
  <si>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</si>
  <si>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</si>
  <si>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</si>
  <si>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</si>
  <si>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</si>
  <si>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</si>
  <si>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</si>
  <si>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</si>
  <si>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</si>
  <si>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</si>
  <si>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</si>
  <si>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</si>
  <si>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</si>
  <si>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</si>
  <si>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</si>
  <si>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</si>
  <si>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</si>
  <si>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</si>
  <si>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</si>
  <si>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</si>
  <si>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</si>
  <si>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</si>
  <si>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</si>
  <si>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</si>
  <si>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</si>
  <si>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</si>
  <si>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</si>
  <si>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</si>
  <si>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</si>
  <si>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</si>
  <si>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</si>
  <si>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</si>
  <si>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</si>
  <si>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</si>
  <si>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</si>
  <si>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</si>
  <si>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</si>
  <si>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</si>
  <si>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</si>
  <si>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</si>
  <si>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</si>
  <si>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</si>
  <si>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</si>
  <si>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</si>
  <si>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</si>
  <si>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</si>
  <si>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</si>
  <si>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</si>
  <si>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</si>
  <si>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</si>
  <si>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</si>
  <si>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</si>
  <si>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</si>
  <si>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</si>
  <si>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</si>
  <si>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</si>
  <si>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</si>
  <si>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</si>
  <si>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</si>
  <si>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</si>
  <si>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</si>
  <si>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</si>
  <si>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</si>
  <si>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</si>
  <si>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</si>
  <si>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</si>
  <si>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</si>
  <si>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</si>
  <si>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</si>
  <si>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</si>
  <si>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</si>
  <si>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</si>
  <si>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</si>
  <si>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</si>
  <si>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</si>
  <si>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</si>
  <si>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</si>
  <si>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</si>
  <si>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</si>
  <si>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</si>
  <si>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</si>
  <si>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</si>
  <si>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</si>
  <si>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</si>
  <si>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</si>
  <si>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</si>
  <si>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</si>
  <si>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</si>
  <si>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</si>
  <si>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</si>
  <si>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</si>
  <si>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</si>
  <si>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</si>
  <si>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</si>
  <si>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</si>
  <si>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</si>
  <si>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</si>
  <si>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</si>
  <si>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</si>
  <si>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</si>
  <si>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</si>
  <si>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</si>
  <si>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</si>
  <si>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</si>
  <si>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</si>
  <si>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</si>
  <si>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</si>
  <si>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</si>
  <si>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</si>
  <si>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</si>
  <si>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</si>
  <si>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</si>
  <si>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</si>
  <si>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</si>
  <si>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</si>
  <si>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</si>
  <si>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</si>
  <si>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</si>
  <si>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</si>
  <si>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</si>
  <si>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</si>
  <si>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</si>
  <si>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</si>
  <si>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</si>
  <si>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</si>
  <si>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</si>
  <si>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</si>
  <si>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</si>
  <si>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</si>
  <si>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</si>
  <si>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</si>
  <si>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</si>
  <si>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</si>
  <si>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</si>
  <si>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</si>
  <si>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</si>
  <si>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</si>
  <si>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</si>
  <si>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</si>
  <si>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</si>
  <si>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</si>
  <si>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</si>
  <si>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</si>
  <si>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</si>
  <si>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</si>
  <si>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</si>
  <si>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</si>
  <si>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</si>
  <si>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</si>
  <si>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</si>
  <si>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</si>
  <si>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</si>
  <si>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</si>
  <si>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</si>
  <si>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</si>
  <si>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</si>
  <si>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</si>
  <si>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</si>
  <si>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</si>
  <si>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</si>
  <si>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</si>
  <si>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</si>
  <si>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</si>
  <si>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</si>
  <si>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</si>
  <si>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</si>
  <si>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</si>
  <si>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</si>
  <si>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</si>
  <si>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</si>
  <si>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</si>
  <si>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</si>
  <si>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</si>
  <si>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</si>
  <si>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</si>
  <si>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</si>
  <si>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</si>
  <si>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</si>
  <si>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</si>
  <si>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</si>
  <si>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</si>
  <si>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</si>
  <si>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</si>
  <si>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</si>
  <si>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</si>
  <si>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</si>
  <si>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</si>
  <si>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</si>
  <si>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</si>
  <si>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</si>
  <si>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</si>
  <si>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</si>
  <si>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</si>
  <si>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</si>
  <si>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</si>
  <si>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</si>
  <si>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</si>
  <si>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</si>
  <si>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</si>
  <si>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</si>
  <si>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</si>
  <si>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</si>
  <si>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</si>
  <si>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</si>
  <si>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</si>
  <si>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</si>
  <si>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</si>
  <si>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</si>
  <si>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</si>
  <si>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</si>
  <si>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</si>
  <si>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</si>
  <si>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</si>
  <si>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</si>
  <si>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</si>
  <si>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</si>
  <si>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</si>
  <si>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</si>
  <si>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</si>
  <si>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</si>
  <si>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</si>
  <si>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</si>
  <si>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</si>
  <si>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</si>
  <si>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</si>
  <si>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</si>
  <si>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</si>
  <si>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</si>
  <si>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</si>
  <si>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</si>
  <si>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</si>
  <si>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</si>
  <si>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</si>
  <si>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</si>
  <si>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</si>
  <si>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</si>
  <si>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</si>
  <si>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</si>
  <si>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</si>
  <si>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</si>
  <si>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</si>
  <si>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</si>
  <si>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</si>
  <si>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</si>
  <si>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</si>
  <si>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</si>
  <si>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</si>
  <si>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</si>
  <si>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</si>
  <si>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</si>
  <si>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</si>
  <si>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</si>
  <si>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</si>
  <si>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</si>
  <si>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</si>
  <si>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</si>
  <si>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</si>
  <si>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</si>
  <si>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</si>
  <si>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</si>
  <si>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</si>
  <si>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</si>
  <si>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</si>
  <si>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</si>
  <si>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</si>
  <si>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</si>
  <si>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</si>
  <si>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</si>
  <si>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</si>
  <si>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</si>
  <si>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</si>
  <si>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</si>
  <si>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</si>
  <si>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</si>
  <si>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</si>
  <si>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</si>
  <si>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</si>
  <si>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</si>
  <si>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</si>
  <si>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</si>
  <si>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</si>
  <si>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</si>
  <si>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</si>
  <si>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</si>
  <si>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</si>
  <si>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</si>
  <si>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</si>
  <si>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</si>
  <si>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</si>
  <si>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</si>
  <si>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</si>
  <si>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</si>
  <si>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</si>
  <si>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</si>
  <si>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</si>
  <si>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</si>
  <si>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</si>
  <si>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</si>
  <si>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</si>
  <si>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</si>
  <si>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</si>
  <si>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</si>
  <si>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</si>
  <si>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</si>
  <si>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</si>
  <si>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</si>
  <si>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</si>
  <si>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</si>
  <si>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</si>
  <si>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</si>
  <si>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</si>
  <si>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</si>
  <si>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</si>
  <si>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</si>
  <si>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</si>
  <si>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</si>
  <si>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</si>
  <si>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</si>
  <si>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</si>
  <si>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</si>
  <si>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</si>
  <si>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</si>
  <si>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</si>
  <si>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</si>
  <si>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</si>
  <si>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</si>
  <si>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</si>
  <si>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</si>
  <si>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</si>
  <si>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</si>
  <si>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</si>
  <si>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</si>
  <si>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</si>
  <si>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</si>
  <si>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</si>
  <si>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</si>
  <si>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</si>
  <si>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</si>
  <si>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</si>
  <si>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</si>
  <si>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</si>
  <si>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</si>
  <si>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</si>
  <si>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</si>
  <si>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</si>
  <si>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</si>
  <si>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</si>
  <si>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</si>
  <si>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</si>
  <si>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</si>
  <si>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</si>
  <si>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</si>
  <si>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</si>
  <si>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</si>
  <si>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</si>
  <si>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</si>
  <si>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</si>
  <si>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</si>
  <si>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</si>
  <si>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</si>
  <si>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</si>
  <si>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</si>
  <si>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</si>
  <si>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</si>
  <si>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</si>
  <si>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</si>
  <si>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</si>
  <si>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</si>
  <si>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</si>
  <si>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</si>
  <si>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</si>
  <si>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</si>
  <si>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</si>
  <si>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</si>
  <si>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</si>
  <si>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</si>
  <si>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</si>
  <si>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</si>
  <si>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</si>
  <si>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</si>
  <si>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</si>
  <si>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</si>
  <si>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</si>
  <si>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</si>
  <si>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</si>
  <si>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</si>
  <si>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</si>
  <si>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</si>
  <si>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</si>
  <si>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</si>
  <si>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</si>
  <si>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</si>
  <si>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</si>
  <si>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</si>
  <si>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</si>
  <si>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</si>
  <si>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</si>
  <si>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</si>
  <si>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</si>
  <si>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</si>
  <si>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</si>
  <si>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</si>
  <si>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</si>
  <si>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</si>
  <si>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</si>
  <si>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</si>
  <si>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</si>
  <si>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</si>
  <si>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</si>
  <si>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</si>
  <si>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</si>
  <si>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</si>
  <si>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</si>
  <si>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</si>
  <si>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</si>
  <si>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</si>
  <si>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</si>
  <si>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</si>
  <si>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</si>
  <si>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</si>
  <si>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</si>
  <si>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</si>
  <si>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</si>
  <si>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</si>
  <si>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</si>
  <si>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</si>
  <si>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</si>
  <si>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</si>
  <si>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</si>
  <si>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</si>
  <si>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</si>
  <si>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</si>
  <si>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</si>
  <si>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</si>
  <si>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</si>
  <si>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</si>
  <si>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</si>
  <si>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</si>
  <si>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</si>
  <si>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</si>
  <si>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</si>
  <si>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</si>
  <si>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</si>
  <si>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</si>
  <si>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</si>
  <si>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</si>
  <si>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</si>
  <si>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</si>
  <si>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</si>
  <si>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</si>
  <si>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</si>
  <si>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</si>
  <si>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</si>
  <si>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</si>
  <si>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</si>
  <si>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</si>
  <si>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</si>
  <si>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</si>
  <si>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</si>
  <si>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</si>
  <si>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</si>
  <si>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</si>
  <si>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</si>
  <si>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</si>
  <si>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</si>
  <si>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</si>
  <si>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</si>
  <si>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</si>
  <si>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</si>
  <si>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</si>
  <si>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</si>
  <si>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</si>
  <si>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</si>
  <si>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</si>
  <si>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</si>
  <si>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</si>
  <si>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</si>
  <si>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</si>
  <si>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</si>
  <si>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</si>
  <si>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</si>
  <si>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</si>
  <si>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</si>
  <si>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</si>
  <si>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</si>
  <si>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</si>
  <si>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</si>
  <si>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</si>
  <si>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</si>
  <si>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</si>
  <si>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</si>
  <si>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</si>
  <si>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</si>
  <si>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</si>
  <si>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</si>
  <si>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</si>
  <si>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</si>
  <si>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</si>
  <si>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</si>
  <si>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</si>
  <si>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</si>
  <si>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</si>
  <si>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</si>
  <si>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</si>
  <si>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</si>
  <si>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</si>
  <si>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</si>
  <si>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</si>
  <si>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</si>
  <si>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</si>
  <si>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</si>
  <si>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</si>
  <si>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</si>
  <si>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</si>
  <si>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</si>
  <si>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</si>
  <si>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</si>
  <si>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</si>
  <si>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</si>
  <si>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</si>
  <si>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</si>
  <si>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</si>
  <si>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</si>
  <si>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</si>
  <si>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</si>
  <si>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</si>
  <si>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</si>
  <si>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</si>
  <si>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</si>
  <si>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</si>
  <si>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</si>
  <si>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</si>
  <si>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</si>
  <si>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</si>
  <si>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</si>
  <si>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</si>
  <si>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</si>
  <si>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</si>
  <si>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</si>
  <si>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</si>
  <si>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</si>
  <si>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</si>
  <si>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</si>
  <si>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</si>
  <si>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</si>
  <si>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</si>
  <si>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</si>
  <si>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</si>
  <si>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</si>
  <si>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</si>
  <si>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</si>
  <si>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</si>
  <si>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</si>
  <si>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</si>
  <si>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</si>
  <si>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</si>
  <si>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</si>
  <si>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</si>
  <si>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</si>
  <si>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</si>
  <si>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</si>
  <si>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</si>
  <si>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</si>
  <si>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</si>
  <si>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</si>
  <si>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</si>
  <si>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</si>
  <si>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</si>
  <si>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</si>
  <si>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</si>
  <si>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</si>
  <si>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</si>
  <si>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</si>
  <si>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</si>
  <si>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</si>
  <si>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</si>
  <si>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</si>
  <si>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</si>
  <si>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</si>
  <si>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</si>
  <si>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</si>
  <si>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</si>
  <si>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</si>
  <si>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</si>
  <si>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</si>
  <si>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</si>
  <si>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</si>
  <si>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</si>
  <si>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</si>
  <si>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</si>
  <si>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</si>
  <si>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</si>
  <si>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</si>
  <si>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</si>
  <si>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</si>
  <si>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</si>
  <si>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</si>
  <si>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</si>
  <si>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</si>
  <si>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</si>
  <si>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</si>
  <si>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</si>
  <si>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</si>
  <si>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</si>
  <si>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</si>
  <si>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</si>
  <si>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</si>
  <si>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</si>
  <si>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</si>
  <si>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</si>
  <si>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</si>
  <si>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</si>
  <si>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</si>
  <si>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</si>
  <si>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</si>
  <si>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</si>
  <si>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</si>
  <si>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</si>
  <si>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</si>
  <si>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</si>
  <si>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</si>
  <si>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</si>
  <si>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</si>
  <si>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</si>
  <si>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</si>
  <si>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</si>
  <si>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</si>
  <si>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</si>
  <si>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</si>
  <si>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</si>
  <si>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</si>
  <si>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</si>
  <si>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</si>
  <si>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</si>
  <si>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</si>
  <si>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</si>
  <si>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</si>
  <si>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</si>
  <si>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</si>
  <si>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</si>
  <si>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</si>
  <si>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</si>
  <si>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</si>
  <si>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</si>
  <si>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</si>
  <si>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</si>
  <si>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</si>
  <si>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</si>
  <si>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</si>
  <si>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</si>
  <si>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</si>
  <si>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</si>
  <si>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</si>
  <si>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</si>
  <si>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</si>
  <si>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</si>
  <si>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</si>
  <si>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</si>
  <si>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</si>
  <si>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</si>
  <si>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</si>
  <si>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</si>
  <si>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</si>
  <si>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</si>
  <si>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</si>
  <si>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</si>
  <si>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</si>
  <si>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</si>
  <si>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</si>
  <si>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</si>
  <si>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</si>
  <si>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</si>
  <si>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</si>
  <si>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</si>
  <si>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</si>
  <si>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</si>
  <si>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</si>
  <si>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</si>
  <si>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</si>
  <si>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</si>
  <si>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</si>
  <si>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</si>
  <si>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</si>
  <si>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</si>
  <si>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</si>
  <si>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</si>
  <si>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</si>
  <si>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</si>
  <si>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</si>
  <si>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</si>
  <si>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</si>
  <si>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</si>
  <si>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</si>
  <si>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</si>
  <si>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</si>
  <si>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</si>
  <si>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</si>
  <si>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</si>
  <si>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</si>
  <si>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</si>
  <si>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</si>
  <si>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</si>
  <si>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</si>
  <si>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</si>
  <si>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</si>
  <si>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</si>
  <si>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</si>
  <si>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</si>
  <si>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</si>
  <si>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</si>
  <si>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</si>
  <si>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</si>
  <si>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</si>
  <si>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</si>
  <si>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</si>
  <si>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</si>
  <si>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</si>
  <si>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</si>
  <si>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</si>
  <si>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</si>
  <si>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</si>
  <si>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</si>
  <si>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</si>
  <si>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</si>
  <si>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</si>
  <si>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</si>
  <si>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</si>
  <si>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</si>
  <si>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</si>
  <si>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</si>
  <si>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</si>
  <si>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</si>
  <si>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</si>
  <si>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</si>
  <si>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</si>
  <si>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</si>
  <si>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</si>
  <si>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</si>
  <si>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</si>
  <si>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</si>
  <si>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</si>
  <si>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</si>
  <si>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</si>
  <si>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</si>
  <si>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</si>
  <si>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</si>
  <si>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</si>
  <si>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</si>
  <si>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</si>
  <si>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</si>
  <si>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</si>
  <si>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</si>
  <si>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</si>
  <si>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</si>
  <si>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</si>
  <si>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</si>
  <si>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</si>
  <si>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</si>
  <si>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</si>
  <si>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</si>
  <si>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</si>
  <si>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</si>
  <si>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</si>
  <si>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</si>
  <si>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</si>
  <si>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</si>
  <si>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</si>
  <si>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</si>
  <si>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</si>
  <si>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</si>
  <si>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</si>
  <si>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</si>
  <si>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</si>
  <si>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</si>
  <si>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</si>
  <si>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</si>
  <si>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</si>
  <si>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</si>
  <si>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</si>
  <si>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</si>
  <si>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</si>
  <si>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</si>
  <si>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</si>
  <si>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</si>
  <si>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</si>
  <si>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</si>
  <si>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</si>
  <si>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</si>
  <si>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</si>
  <si>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</si>
  <si>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</si>
  <si>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</si>
  <si>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</si>
  <si>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</si>
  <si>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</si>
  <si>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</si>
  <si>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</si>
  <si>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</si>
  <si>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</si>
  <si>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</si>
  <si>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</si>
  <si>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</si>
  <si>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</si>
  <si>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</si>
  <si>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</si>
  <si>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</si>
  <si>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</si>
  <si>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</si>
  <si>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</si>
  <si>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</si>
  <si>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</si>
  <si>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</si>
  <si>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</si>
  <si>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</si>
  <si>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</si>
  <si>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</si>
  <si>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</si>
  <si>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</si>
  <si>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</si>
  <si>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</si>
  <si>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</si>
  <si>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</si>
  <si>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</si>
  <si>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</si>
  <si>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</si>
  <si>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</si>
  <si>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</si>
  <si>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</si>
  <si>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</si>
  <si>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</si>
  <si>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</si>
  <si>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</si>
  <si>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</si>
  <si>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</si>
  <si>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</si>
  <si>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</si>
  <si>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</si>
  <si>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</si>
  <si>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</si>
  <si>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</si>
  <si>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</si>
  <si>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</si>
  <si>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</si>
  <si>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</si>
  <si>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</si>
  <si>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</si>
  <si>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</si>
  <si>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</si>
  <si>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</si>
  <si>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</si>
  <si>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</si>
  <si>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</si>
  <si>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</si>
  <si>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</si>
  <si>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</si>
  <si>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</si>
  <si>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</si>
  <si>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</si>
  <si>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</si>
  <si>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</si>
  <si>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</si>
  <si>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</si>
  <si>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</si>
  <si>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</si>
  <si>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</si>
  <si>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</si>
  <si>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</si>
  <si>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</si>
  <si>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</si>
  <si>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</si>
  <si>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</si>
  <si>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</si>
  <si>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</si>
  <si>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</si>
  <si>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</si>
  <si>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</si>
  <si>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</si>
  <si>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</si>
  <si>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</si>
  <si>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</si>
  <si>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</si>
  <si>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</si>
  <si>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</si>
  <si>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</si>
  <si>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</si>
  <si>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</si>
  <si>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</si>
  <si>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</si>
  <si>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</si>
  <si>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</si>
  <si>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</si>
  <si>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</si>
  <si>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</si>
  <si>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</si>
  <si>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</si>
  <si>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</si>
  <si>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</si>
  <si>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</si>
  <si>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</si>
  <si>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</si>
  <si>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</si>
  <si>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</si>
  <si>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</si>
  <si>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</si>
  <si>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</si>
  <si>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</si>
  <si>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</si>
  <si>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</si>
  <si>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</si>
  <si>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</si>
  <si>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</si>
  <si>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</si>
  <si>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</si>
  <si>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</si>
  <si>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</si>
  <si>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</si>
  <si>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</si>
  <si>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</si>
  <si>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</si>
  <si>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</si>
  <si>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</si>
  <si>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</si>
  <si>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</si>
  <si>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</si>
  <si>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</si>
  <si>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</si>
  <si>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</si>
  <si>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</si>
  <si>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</si>
  <si>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</si>
  <si>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</si>
  <si>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</si>
  <si>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</si>
  <si>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</si>
  <si>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</si>
  <si>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</si>
  <si>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</si>
  <si>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</si>
  <si>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</si>
  <si>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</si>
  <si>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</si>
  <si>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</si>
  <si>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</si>
  <si>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</si>
  <si>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</si>
  <si>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</si>
  <si>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</si>
  <si>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</si>
  <si>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</si>
  <si>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</si>
  <si>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</si>
  <si>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</si>
  <si>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</si>
  <si>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</si>
  <si>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</si>
  <si>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</si>
  <si>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</si>
  <si>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</si>
  <si>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</si>
  <si>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</si>
  <si>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</si>
  <si>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</si>
  <si>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</si>
  <si>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</si>
  <si>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</si>
  <si>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</si>
  <si>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</si>
  <si>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</si>
  <si>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</si>
  <si>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</si>
  <si>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</si>
  <si>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</si>
  <si>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</si>
  <si>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</si>
  <si>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</si>
  <si>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</si>
  <si>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</si>
  <si>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</si>
  <si>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</si>
  <si>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</si>
  <si>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</si>
  <si>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</si>
  <si>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</si>
  <si>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</si>
  <si>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</si>
  <si>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</si>
  <si>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</si>
  <si>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</si>
  <si>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</si>
  <si>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</si>
  <si>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</si>
  <si>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</si>
  <si>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</si>
  <si>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</si>
  <si>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</si>
  <si>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</si>
  <si>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</si>
  <si>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</si>
  <si>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</si>
  <si>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</si>
  <si>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</si>
  <si>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</si>
  <si>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</si>
  <si>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</si>
  <si>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</si>
  <si>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</si>
  <si>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</si>
  <si>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</si>
  <si>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</si>
  <si>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</si>
  <si>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</si>
  <si>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</si>
  <si>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</si>
  <si>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</si>
  <si>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</si>
  <si>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</si>
  <si>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</si>
  <si>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</si>
  <si>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</si>
  <si>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</si>
  <si>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</si>
  <si>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</si>
  <si>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</si>
  <si>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</si>
  <si>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</si>
  <si>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</si>
  <si>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</si>
  <si>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</si>
  <si>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</si>
  <si>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</si>
  <si>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</si>
  <si>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</si>
  <si>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</si>
  <si>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</si>
  <si>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</si>
  <si>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</si>
  <si>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</si>
  <si>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</si>
  <si>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</si>
  <si>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</si>
  <si>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</si>
  <si>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</si>
  <si>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</si>
  <si>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</si>
  <si>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</si>
  <si>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</si>
  <si>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</si>
  <si>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</si>
  <si>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</si>
  <si>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</si>
  <si>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</si>
  <si>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</si>
  <si>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</si>
  <si>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</si>
  <si>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</si>
  <si>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</si>
  <si>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</si>
  <si>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</si>
  <si>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</si>
  <si>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</si>
  <si>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</si>
  <si>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</si>
  <si>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</si>
  <si>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</si>
  <si>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</si>
  <si>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</si>
  <si>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</si>
  <si>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</si>
  <si>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</si>
  <si>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</si>
  <si>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</si>
  <si>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</si>
  <si>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</si>
  <si>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</si>
  <si>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</si>
  <si>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</si>
  <si>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</si>
  <si>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</si>
  <si>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</si>
  <si>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</si>
  <si>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</si>
  <si>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</si>
  <si>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</si>
  <si>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</si>
  <si>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</si>
  <si>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</si>
  <si>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</si>
  <si>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</si>
  <si>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</si>
  <si>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</si>
  <si>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</si>
  <si>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</si>
  <si>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</si>
  <si>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</si>
  <si>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</si>
  <si>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</si>
  <si>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</si>
  <si>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</si>
  <si>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</si>
  <si>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</si>
  <si>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</si>
  <si>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</si>
  <si>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</si>
  <si>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</si>
  <si>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</si>
  <si>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</si>
  <si>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</si>
  <si>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</si>
  <si>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</si>
  <si>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</si>
  <si>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</si>
  <si>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</si>
  <si>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</si>
  <si>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</si>
  <si>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</si>
  <si>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</si>
  <si>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</si>
  <si>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</si>
  <si>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</si>
  <si>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</si>
  <si>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</si>
  <si>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</si>
  <si>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</si>
  <si>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</si>
  <si>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</si>
  <si>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</si>
  <si>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</si>
  <si>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</si>
  <si>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</si>
  <si>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</si>
  <si>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</si>
  <si>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</si>
  <si>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</si>
  <si>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</si>
  <si>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</si>
  <si>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</si>
  <si>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</si>
  <si>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</si>
  <si>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</si>
  <si>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</si>
  <si>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</si>
  <si>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</si>
  <si>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</si>
  <si>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</si>
  <si>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</si>
  <si>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</si>
  <si>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</si>
  <si>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</si>
  <si>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</si>
  <si>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</si>
  <si>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</si>
  <si>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</si>
  <si>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</si>
  <si>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</si>
  <si>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</si>
  <si>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</si>
  <si>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</si>
  <si>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</si>
  <si>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</si>
  <si>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</si>
  <si>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</si>
  <si>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</si>
  <si>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</si>
  <si>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</si>
  <si>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</si>
  <si>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</si>
  <si>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</si>
  <si>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</si>
  <si>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</si>
  <si>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</si>
  <si>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</si>
  <si>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</si>
  <si>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</si>
  <si>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</si>
  <si>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</si>
  <si>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</si>
  <si>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</si>
  <si>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</si>
  <si>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</si>
  <si>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</si>
  <si>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</si>
  <si>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</si>
  <si>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</si>
  <si>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</si>
  <si>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</si>
  <si>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</si>
  <si>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</si>
  <si>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</si>
  <si>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</si>
  <si>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</si>
  <si>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</si>
  <si>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</si>
  <si>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</si>
  <si>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</si>
  <si>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</si>
  <si>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</si>
  <si>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</si>
  <si>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</si>
  <si>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</si>
  <si>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</si>
  <si>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</si>
  <si>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</si>
  <si>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</si>
  <si>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</si>
  <si>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</si>
  <si>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</si>
  <si>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</si>
  <si>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</si>
  <si>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</si>
  <si>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</si>
  <si>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</si>
  <si>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</si>
  <si>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</si>
  <si>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</si>
  <si>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</si>
  <si>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</si>
  <si>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</si>
  <si>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</si>
  <si>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</si>
  <si>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</si>
  <si>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</si>
  <si>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</si>
  <si>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</si>
  <si>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</si>
  <si>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</si>
  <si>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</si>
  <si>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</si>
  <si>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</si>
  <si>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</si>
  <si>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</si>
  <si>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</si>
  <si>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</si>
  <si>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</si>
  <si>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</si>
  <si>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</si>
  <si>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</si>
  <si>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</si>
  <si>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</si>
  <si>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</si>
  <si>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</si>
  <si>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</si>
  <si>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</si>
  <si>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</si>
  <si>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</si>
  <si>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</si>
  <si>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</si>
  <si>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</si>
  <si>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</si>
  <si>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</si>
  <si>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</si>
  <si>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</si>
  <si>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</si>
  <si>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</si>
  <si>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</si>
  <si>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</si>
  <si>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</si>
  <si>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</si>
  <si>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</si>
  <si>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</si>
  <si>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</si>
  <si>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</si>
  <si>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</si>
  <si>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</si>
  <si>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</si>
  <si>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</si>
  <si>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</si>
  <si>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</si>
  <si>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</si>
  <si>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</si>
  <si>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</si>
  <si>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</si>
  <si>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</si>
  <si>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</si>
  <si>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</si>
  <si>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</si>
  <si>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</si>
  <si>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</si>
  <si>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</si>
  <si>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</si>
  <si>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</si>
  <si>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</si>
  <si>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</si>
  <si>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</si>
  <si>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</si>
  <si>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</si>
  <si>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</si>
  <si>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</si>
  <si>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</si>
  <si>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</si>
  <si>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</si>
  <si>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</si>
  <si>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</si>
  <si>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</si>
  <si>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</si>
  <si>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</si>
  <si>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</si>
  <si>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</si>
  <si>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</si>
  <si>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</si>
  <si>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</si>
  <si>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</si>
  <si>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</si>
  <si>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</si>
  <si>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</si>
  <si>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</si>
  <si>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</si>
  <si>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</si>
  <si>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</si>
  <si>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</si>
  <si>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</si>
  <si>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</si>
  <si>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</si>
  <si>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</si>
  <si>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</si>
  <si>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</si>
  <si>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</si>
  <si>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</si>
  <si>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</si>
  <si>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</si>
  <si>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</si>
  <si>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</si>
  <si>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</si>
  <si>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</si>
  <si>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</si>
  <si>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</si>
  <si>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</si>
  <si>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</si>
  <si>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</si>
  <si>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</si>
  <si>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</si>
  <si>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</si>
  <si>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</si>
  <si>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</si>
  <si>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</si>
  <si>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</si>
  <si>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</si>
  <si>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</si>
  <si>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</si>
  <si>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</si>
  <si>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</si>
  <si>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</si>
  <si>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</si>
  <si>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</si>
  <si>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</si>
  <si>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</si>
  <si>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</si>
  <si>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</si>
  <si>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</si>
  <si>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</si>
  <si>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</si>
  <si>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</si>
  <si>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</si>
  <si>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</si>
  <si>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</si>
  <si>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</si>
  <si>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</si>
  <si>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</si>
  <si>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</si>
  <si>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</si>
  <si>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</si>
  <si>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</si>
  <si>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</si>
  <si>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</si>
  <si>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</si>
  <si>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</si>
  <si>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</si>
  <si>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</si>
  <si>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</si>
  <si>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</si>
  <si>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</si>
  <si>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</si>
  <si>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</si>
  <si>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</si>
  <si>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</si>
  <si>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</si>
  <si>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</si>
  <si>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</si>
  <si>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</si>
  <si>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</si>
  <si>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</si>
  <si>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</si>
  <si>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</si>
  <si>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</si>
  <si>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</si>
  <si>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</si>
  <si>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</si>
  <si>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</si>
  <si>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</si>
  <si>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</si>
  <si>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</si>
  <si>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</si>
  <si>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</si>
  <si>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</si>
  <si>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</si>
  <si>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</si>
  <si>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</si>
  <si>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</si>
  <si>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</si>
  <si>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</si>
  <si>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</si>
  <si>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</si>
  <si>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</si>
  <si>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</si>
  <si>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</si>
  <si>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</si>
  <si>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</si>
  <si>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</si>
  <si>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</si>
  <si>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</si>
  <si>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</si>
  <si>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</si>
  <si>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</si>
  <si>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</si>
  <si>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</si>
  <si>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</si>
  <si>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</si>
  <si>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</si>
  <si>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</si>
  <si>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</si>
  <si>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</si>
  <si>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</si>
  <si>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</si>
  <si>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</si>
  <si>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</si>
  <si>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</si>
  <si>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</si>
  <si>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</si>
  <si>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</si>
  <si>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</si>
  <si>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</si>
  <si>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</si>
  <si>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</si>
  <si>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</si>
  <si>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</si>
  <si>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</si>
  <si>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</si>
  <si>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</si>
  <si>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</si>
  <si>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</si>
  <si>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</si>
  <si>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</si>
  <si>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</si>
  <si>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</si>
  <si>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</si>
  <si>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</si>
  <si>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</si>
  <si>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</si>
  <si>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</si>
  <si>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</si>
  <si>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</si>
  <si>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</si>
  <si>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</si>
  <si>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</si>
  <si>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</si>
  <si>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</si>
  <si>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</si>
  <si>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</si>
  <si>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</si>
  <si>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</si>
  <si>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</si>
  <si>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</si>
  <si>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</si>
  <si>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</si>
  <si>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</si>
  <si>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</si>
  <si>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</si>
  <si>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</si>
  <si>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</si>
  <si>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</si>
  <si>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</si>
  <si>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</si>
  <si>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</si>
  <si>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</si>
  <si>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</si>
  <si>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</si>
  <si>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</si>
  <si>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</si>
  <si>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</si>
  <si>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</si>
  <si>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</si>
  <si>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</si>
  <si>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</si>
  <si>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</si>
  <si>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</si>
  <si>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</si>
  <si>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</si>
  <si>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</si>
  <si>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</si>
  <si>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</si>
  <si>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</si>
  <si>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</si>
  <si>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</si>
  <si>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</si>
  <si>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</si>
  <si>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</si>
  <si>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</si>
  <si>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</si>
  <si>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</si>
  <si>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</si>
  <si>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</si>
  <si>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</si>
  <si>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</si>
  <si>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</si>
  <si>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</si>
  <si>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</si>
  <si>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</si>
  <si>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</si>
  <si>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</si>
  <si>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</si>
  <si>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</si>
  <si>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</si>
  <si>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</si>
  <si>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</si>
  <si>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</si>
  <si>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</si>
  <si>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</si>
  <si>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</si>
  <si>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</si>
  <si>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</si>
  <si>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</si>
  <si>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</si>
  <si>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</si>
  <si>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</si>
  <si>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</si>
  <si>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</si>
  <si>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</si>
  <si>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</si>
  <si>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</si>
  <si>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</si>
  <si>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</si>
  <si>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</si>
  <si>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</si>
  <si>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</si>
  <si>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</si>
  <si>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</si>
  <si>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</si>
  <si>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</si>
  <si>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</si>
  <si>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</si>
  <si>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</si>
  <si>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</si>
  <si>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</si>
  <si>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</si>
  <si>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</si>
  <si>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</si>
  <si>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</si>
  <si>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</si>
  <si>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</si>
  <si>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</si>
  <si>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</si>
  <si>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</si>
  <si>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</si>
  <si>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</si>
  <si>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</si>
  <si>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</si>
  <si>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</si>
  <si>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</si>
  <si>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</si>
  <si>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</si>
  <si>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</si>
  <si>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</si>
  <si>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</si>
  <si>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</si>
  <si>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</si>
  <si>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</si>
  <si>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</si>
  <si>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</si>
  <si>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</si>
  <si>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</si>
  <si>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</si>
  <si>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</si>
  <si>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</si>
  <si>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</si>
  <si>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</si>
  <si>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</si>
  <si>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</si>
  <si>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</si>
  <si>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</si>
  <si>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</si>
  <si>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</si>
  <si>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</si>
  <si>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</si>
  <si>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</si>
  <si>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</si>
  <si>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</si>
  <si>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</si>
  <si>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</si>
  <si>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</si>
  <si>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</si>
  <si>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</si>
  <si>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</si>
  <si>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</si>
  <si>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</si>
  <si>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</si>
  <si>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</si>
  <si>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</si>
  <si>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</si>
  <si>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</si>
  <si>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</si>
  <si>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</si>
  <si>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</si>
  <si>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</si>
  <si>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</si>
  <si>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</si>
  <si>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</si>
  <si>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</si>
  <si>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</si>
  <si>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</si>
  <si>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</si>
  <si>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</si>
  <si>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</si>
  <si>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</si>
  <si>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</si>
  <si>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</si>
  <si>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</si>
  <si>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</si>
  <si>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</si>
  <si>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</si>
  <si>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</si>
  <si>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</si>
  <si>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</si>
  <si>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</si>
  <si>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</si>
  <si>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</si>
  <si>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</si>
  <si>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</si>
  <si>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</si>
  <si>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</si>
  <si>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</si>
  <si>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</si>
  <si>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</si>
  <si>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</si>
  <si>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</si>
  <si>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</si>
  <si>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</si>
  <si>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</si>
  <si>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</si>
  <si>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</si>
  <si>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</si>
  <si>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</si>
  <si>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</si>
  <si>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</si>
  <si>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</si>
  <si>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</si>
  <si>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</si>
  <si>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</si>
  <si>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</si>
  <si>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</si>
  <si>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</si>
  <si>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</si>
  <si>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</si>
  <si>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</si>
  <si>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</si>
  <si>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</si>
  <si>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</si>
  <si>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</si>
  <si>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</si>
  <si>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</si>
  <si>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</si>
  <si>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</si>
  <si>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</si>
  <si>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</si>
  <si>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</si>
  <si>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</si>
  <si>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</si>
  <si>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</si>
  <si>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</si>
  <si>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</si>
  <si>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</si>
  <si>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</si>
  <si>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</si>
  <si>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</si>
  <si>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</si>
  <si>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</si>
  <si>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</si>
  <si>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</si>
  <si>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</si>
  <si>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</si>
  <si>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</si>
  <si>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</si>
  <si>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</si>
  <si>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</si>
  <si>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</si>
  <si>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</si>
  <si>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</si>
  <si>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</si>
  <si>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</si>
  <si>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</si>
  <si>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</si>
  <si>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</si>
  <si>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</si>
  <si>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</si>
  <si>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</si>
  <si>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</si>
  <si>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</si>
  <si>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</si>
  <si>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</si>
  <si>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</si>
  <si>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</si>
  <si>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</si>
  <si>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</si>
  <si>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</si>
  <si>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</si>
  <si>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</si>
  <si>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</si>
  <si>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</si>
  <si>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</si>
  <si>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</si>
  <si>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</si>
  <si>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</si>
  <si>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</si>
  <si>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</si>
  <si>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</si>
  <si>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</si>
  <si>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</si>
  <si>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</si>
  <si>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</si>
  <si>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</si>
  <si>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</si>
  <si>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</si>
  <si>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</si>
  <si>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</si>
  <si>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</si>
  <si>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</si>
  <si>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</si>
  <si>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</si>
  <si>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</si>
  <si>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</si>
  <si>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</si>
  <si>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</si>
  <si>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</si>
  <si>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</si>
  <si>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</si>
  <si>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</si>
  <si>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</si>
  <si>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</si>
  <si>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</si>
  <si>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</si>
  <si>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</si>
  <si>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</si>
  <si>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</si>
  <si>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</si>
  <si>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</si>
  <si>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</si>
  <si>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</si>
  <si>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</si>
  <si>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</si>
  <si>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</si>
  <si>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</si>
  <si>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</si>
  <si>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</si>
  <si>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</si>
  <si>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</si>
  <si>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</si>
  <si>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</si>
  <si>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</si>
  <si>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</si>
  <si>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</si>
  <si>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</si>
  <si>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</si>
  <si>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</si>
  <si>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</si>
  <si>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</si>
  <si>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</si>
  <si>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</si>
  <si>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</si>
  <si>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</si>
  <si>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</si>
  <si>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</si>
  <si>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</si>
  <si>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</si>
  <si>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</si>
  <si>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</si>
  <si>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</si>
  <si>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</si>
  <si>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</si>
  <si>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</si>
  <si>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</si>
  <si>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</si>
  <si>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</si>
  <si>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</si>
  <si>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</si>
  <si>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</si>
  <si>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</si>
  <si>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</si>
  <si>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</si>
  <si>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</si>
  <si>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</si>
  <si>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</si>
  <si>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</si>
  <si>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</si>
  <si>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</si>
  <si>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</si>
  <si>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</si>
  <si>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</si>
  <si>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</si>
  <si>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</si>
  <si>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</si>
  <si>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</si>
  <si>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</si>
  <si>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</si>
  <si>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</si>
  <si>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</si>
  <si>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</si>
  <si>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</si>
  <si>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</si>
  <si>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</si>
  <si>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</si>
  <si>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</si>
  <si>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</si>
  <si>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</si>
  <si>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</si>
  <si>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</si>
  <si>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</si>
  <si>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</si>
  <si>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</si>
  <si>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</si>
  <si>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</si>
  <si>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</si>
  <si>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</si>
  <si>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</si>
  <si>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</si>
  <si>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</si>
  <si>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</si>
  <si>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</si>
  <si>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</si>
  <si>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</si>
  <si>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</si>
  <si>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</si>
  <si>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</si>
  <si>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</si>
  <si>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</si>
  <si>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</si>
  <si>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</si>
  <si>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</si>
  <si>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</si>
  <si>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</si>
  <si>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</si>
  <si>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</si>
  <si>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</si>
  <si>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</si>
  <si>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</si>
  <si>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</si>
  <si>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</si>
  <si>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</si>
  <si>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</si>
  <si>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</si>
  <si>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</si>
  <si>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</si>
  <si>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</si>
  <si>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</si>
  <si>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</si>
  <si>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</si>
  <si>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</si>
  <si>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</si>
  <si>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</si>
  <si>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</si>
  <si>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</si>
  <si>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</si>
  <si>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</si>
  <si>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</si>
  <si>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</si>
  <si>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</si>
  <si>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</si>
  <si>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</si>
  <si>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</si>
  <si>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</si>
  <si>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</si>
  <si>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</si>
  <si>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</si>
  <si>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</si>
  <si>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</si>
  <si>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</si>
  <si>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</si>
  <si>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</si>
  <si>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</si>
  <si>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</si>
  <si>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</si>
  <si>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</si>
  <si>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</si>
  <si>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</si>
  <si>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</si>
  <si>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</si>
  <si>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</si>
  <si>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</si>
  <si>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</si>
  <si>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</si>
  <si>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</si>
  <si>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</si>
  <si>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</si>
  <si>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</si>
  <si>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</si>
  <si>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</si>
  <si>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</si>
  <si>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</si>
  <si>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</si>
  <si>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</si>
  <si>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</si>
  <si>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</si>
  <si>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</si>
  <si>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</si>
  <si>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</si>
  <si>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</si>
  <si>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</si>
  <si>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</si>
  <si>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</si>
  <si>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</si>
  <si>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</si>
  <si>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</si>
  <si>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</si>
  <si>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</si>
  <si>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</si>
  <si>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</si>
  <si>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</si>
  <si>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</si>
  <si>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</si>
  <si>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</si>
  <si>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</si>
  <si>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</si>
  <si>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</si>
  <si>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</si>
  <si>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</si>
  <si>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</si>
  <si>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</si>
  <si>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</si>
  <si>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</si>
  <si>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</si>
  <si>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</si>
  <si>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</si>
  <si>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</si>
  <si>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</si>
  <si>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</si>
  <si>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</si>
  <si>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</si>
  <si>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</si>
  <si>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</si>
  <si>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</si>
  <si>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</si>
  <si>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</si>
  <si>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</si>
  <si>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</si>
  <si>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</si>
  <si>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</si>
  <si>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</si>
  <si>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</si>
  <si>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</si>
  <si>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</si>
  <si>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</si>
  <si>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</si>
  <si>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</si>
  <si>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</si>
  <si>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</si>
  <si>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</si>
  <si>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</si>
  <si>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</si>
  <si>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</si>
  <si>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</si>
  <si>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</si>
  <si>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</si>
  <si>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</si>
  <si>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</si>
  <si>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</si>
  <si>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</si>
  <si>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</si>
  <si>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</si>
  <si>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</si>
  <si>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</si>
  <si>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</si>
  <si>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</si>
  <si>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</si>
  <si>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</si>
  <si>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</si>
  <si>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</si>
  <si>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</si>
  <si>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</si>
  <si>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</si>
  <si>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</si>
  <si>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</si>
  <si>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</si>
  <si>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</si>
  <si>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</si>
  <si>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</si>
  <si>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</si>
  <si>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</si>
  <si>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</si>
  <si>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</si>
  <si>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</si>
  <si>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</si>
  <si>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</si>
  <si>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</si>
  <si>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</si>
  <si>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</si>
  <si>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</si>
  <si>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</si>
  <si>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</si>
  <si>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</si>
  <si>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</si>
  <si>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</si>
  <si>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</si>
  <si>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</si>
  <si>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</si>
  <si>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</si>
  <si>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</si>
  <si>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</si>
  <si>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</si>
  <si>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</si>
  <si>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</si>
  <si>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</si>
  <si>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</si>
  <si>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</si>
  <si>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</si>
  <si>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</si>
  <si>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</si>
  <si>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</si>
  <si>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</si>
  <si>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</si>
  <si>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</si>
  <si>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</si>
  <si>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</si>
  <si>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</si>
  <si>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</si>
  <si>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</si>
  <si>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</si>
  <si>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</si>
  <si>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</si>
  <si>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</si>
  <si>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</si>
  <si>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</si>
  <si>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</si>
  <si>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</si>
  <si>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</si>
  <si>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</si>
  <si>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</si>
  <si>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</si>
  <si>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</si>
  <si>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</si>
  <si>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</si>
  <si>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</si>
  <si>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</si>
  <si>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</si>
  <si>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</si>
  <si>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</si>
  <si>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</si>
  <si>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</si>
  <si>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</si>
  <si>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</si>
  <si>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</si>
  <si>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</si>
  <si>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</si>
  <si>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</si>
  <si>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</si>
  <si>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</si>
  <si>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</si>
  <si>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</si>
  <si>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</si>
  <si>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</si>
  <si>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</si>
  <si>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</si>
  <si>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</si>
  <si>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</si>
  <si>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</si>
  <si>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</si>
  <si>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</si>
  <si>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</si>
  <si>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</si>
  <si>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</si>
  <si>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</si>
  <si>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</si>
  <si>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</si>
  <si>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</si>
  <si>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</si>
  <si>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</si>
  <si>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</si>
  <si>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</si>
  <si>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</si>
  <si>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</si>
  <si>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</si>
  <si>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</si>
  <si>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</si>
  <si>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</si>
  <si>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</si>
  <si>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</si>
  <si>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</si>
  <si>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</si>
  <si>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</si>
  <si>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</si>
  <si>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</si>
  <si>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</si>
  <si>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</si>
  <si>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</si>
  <si>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</si>
  <si>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</si>
  <si>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</si>
  <si>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</si>
  <si>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</si>
  <si>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</si>
  <si>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</si>
  <si>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</si>
  <si>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</si>
  <si>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</si>
  <si>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</si>
  <si>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</si>
  <si>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</si>
  <si>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</si>
  <si>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</si>
  <si>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</si>
  <si>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</si>
  <si>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</si>
  <si>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</si>
  <si>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</si>
  <si>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</si>
  <si>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</si>
  <si>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</si>
  <si>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</si>
  <si>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</si>
  <si>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</si>
  <si>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</si>
  <si>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</si>
  <si>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</si>
  <si>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</si>
  <si>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</si>
  <si>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</si>
  <si>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</si>
  <si>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</si>
  <si>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</si>
  <si>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</si>
  <si>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</si>
  <si>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</si>
  <si>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</si>
  <si>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</si>
  <si>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</si>
  <si>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</si>
  <si>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</si>
  <si>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</si>
  <si>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</si>
  <si>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</si>
  <si>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</si>
  <si>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</si>
  <si>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</si>
  <si>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</si>
  <si>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</si>
  <si>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</si>
  <si>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</si>
  <si>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</si>
  <si>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</si>
  <si>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</si>
  <si>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</si>
  <si>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</si>
  <si>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</si>
  <si>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</si>
  <si>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</si>
  <si>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</si>
  <si>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</si>
  <si>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</si>
  <si>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</si>
  <si>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</si>
  <si>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</si>
  <si>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</si>
  <si>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</si>
  <si>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</si>
  <si>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</si>
  <si>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</si>
  <si>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</si>
  <si>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</si>
  <si>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</si>
  <si>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</si>
  <si>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</si>
  <si>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</si>
  <si>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</si>
  <si>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</si>
  <si>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</si>
  <si>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</si>
  <si>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</si>
  <si>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</si>
  <si>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</si>
  <si>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</si>
  <si>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</si>
  <si>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</si>
  <si>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</si>
  <si>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</si>
  <si>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</si>
  <si>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</si>
  <si>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</si>
  <si>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</si>
  <si>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</si>
  <si>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</si>
  <si>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</si>
  <si>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</si>
  <si>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</si>
  <si>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</si>
  <si>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</si>
  <si>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</si>
  <si>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</si>
  <si>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</si>
  <si>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</si>
  <si>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</si>
  <si>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</si>
  <si>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</si>
  <si>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</si>
  <si>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</si>
  <si>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</si>
  <si>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</si>
  <si>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</si>
  <si>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</si>
  <si>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</si>
  <si>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</si>
  <si>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</si>
  <si>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</si>
  <si>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</si>
  <si>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</si>
  <si>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</si>
  <si>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</si>
  <si>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</si>
  <si>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</si>
  <si>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</si>
  <si>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</si>
  <si>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</si>
  <si>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</si>
  <si>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</si>
  <si>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</si>
  <si>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</si>
  <si>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</si>
  <si>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</si>
  <si>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</si>
  <si>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</si>
  <si>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</si>
  <si>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</si>
  <si>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</si>
  <si>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</si>
  <si>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</si>
  <si>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</si>
  <si>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</si>
  <si>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</si>
  <si>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</si>
  <si>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</si>
  <si>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</si>
  <si>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</si>
  <si>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</si>
  <si>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</si>
  <si>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</si>
  <si>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</si>
  <si>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</si>
  <si>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</si>
  <si>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</si>
  <si>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</si>
  <si>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</si>
  <si>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</si>
  <si>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</si>
  <si>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</si>
  <si>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</si>
  <si>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</si>
  <si>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</si>
  <si>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</si>
  <si>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</si>
  <si>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</si>
  <si>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</si>
  <si>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</si>
  <si>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</si>
  <si>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</si>
  <si>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</si>
  <si>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</si>
  <si>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</si>
  <si>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</si>
  <si>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</si>
  <si>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</si>
  <si>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</si>
  <si>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</si>
  <si>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</si>
  <si>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</si>
  <si>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</si>
  <si>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</si>
  <si>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</si>
  <si>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</si>
  <si>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</si>
  <si>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</si>
  <si>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</si>
  <si>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</si>
  <si>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</si>
  <si>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</si>
  <si>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</si>
  <si>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</si>
  <si>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</si>
  <si>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</si>
  <si>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</si>
  <si>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</si>
  <si>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</si>
  <si>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</si>
  <si>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</si>
  <si>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</si>
  <si>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</si>
  <si>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</si>
  <si>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</si>
  <si>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</si>
  <si>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</si>
  <si>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</si>
  <si>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</si>
  <si>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</si>
  <si>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</si>
  <si>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</si>
  <si>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</si>
  <si>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</si>
  <si>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</si>
  <si>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</si>
  <si>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</si>
  <si>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</si>
  <si>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</si>
  <si>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</si>
  <si>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</si>
  <si>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</si>
  <si>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</si>
  <si>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</si>
  <si>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</si>
  <si>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</si>
  <si>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</si>
  <si>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</si>
  <si>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</si>
  <si>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</si>
  <si>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</si>
  <si>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</si>
  <si>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</si>
  <si>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</si>
  <si>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</si>
  <si>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</si>
  <si>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</si>
  <si>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</si>
  <si>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</si>
  <si>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</si>
  <si>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</si>
  <si>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</si>
  <si>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</si>
  <si>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</si>
  <si>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</si>
  <si>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</si>
  <si>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</si>
  <si>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</si>
  <si>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</si>
  <si>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</si>
  <si>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</si>
  <si>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</si>
  <si>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</si>
  <si>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</si>
  <si>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</si>
  <si>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</si>
  <si>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</si>
  <si>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</si>
  <si>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</si>
  <si>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</si>
  <si>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</si>
  <si>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</si>
  <si>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</si>
  <si>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</si>
  <si>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</si>
  <si>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</si>
  <si>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</si>
  <si>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</si>
  <si>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</si>
  <si>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</si>
  <si>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</si>
  <si>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</si>
  <si>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</si>
  <si>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</si>
  <si>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</si>
  <si>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</si>
  <si>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</si>
  <si>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</si>
  <si>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</si>
  <si>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</si>
  <si>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</si>
  <si>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</si>
  <si>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</si>
  <si>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</si>
  <si>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</si>
  <si>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</si>
  <si>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</si>
  <si>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</si>
  <si>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</si>
  <si>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</si>
  <si>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</si>
  <si>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</si>
  <si>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</si>
  <si>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</si>
  <si>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</si>
  <si>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</si>
  <si>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</si>
  <si>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</si>
  <si>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</si>
  <si>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</si>
  <si>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</si>
  <si>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</si>
  <si>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</si>
  <si>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</si>
  <si>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</si>
  <si>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</si>
  <si>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</si>
  <si>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</si>
  <si>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</si>
  <si>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</si>
  <si>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</si>
  <si>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</si>
  <si>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</si>
  <si>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</si>
  <si>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</si>
  <si>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</si>
  <si>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</si>
  <si>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</si>
  <si>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</si>
  <si>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</si>
  <si>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</si>
  <si>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</si>
  <si>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</si>
  <si>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</si>
  <si>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</si>
  <si>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</si>
  <si>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</si>
  <si>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</si>
  <si>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</si>
  <si>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</si>
  <si>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</si>
  <si>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</si>
  <si>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</si>
  <si>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</si>
  <si>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</si>
  <si>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</si>
  <si>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</si>
  <si>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</si>
  <si>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</si>
  <si>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</si>
  <si>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</si>
  <si>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</si>
  <si>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</si>
  <si>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</si>
  <si>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</si>
  <si>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</si>
  <si>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</si>
  <si>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</si>
  <si>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</si>
  <si>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</si>
  <si>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</si>
  <si>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</si>
  <si>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</si>
  <si>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</si>
  <si>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</si>
  <si>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</si>
  <si>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</si>
  <si>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</si>
  <si>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</si>
  <si>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</si>
  <si>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</si>
  <si>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</si>
  <si>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</si>
  <si>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</si>
  <si>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</si>
  <si>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</si>
  <si>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</si>
  <si>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</si>
  <si>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</si>
  <si>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</si>
  <si>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</si>
  <si>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</si>
  <si>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</si>
  <si>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</si>
  <si>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</si>
  <si>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</si>
  <si>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</si>
  <si>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</si>
  <si>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</si>
  <si>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</si>
  <si>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</si>
  <si>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</si>
  <si>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</si>
  <si>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</si>
  <si>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</si>
  <si>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</si>
  <si>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</si>
  <si>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</si>
  <si>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</si>
  <si>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</si>
  <si>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</si>
  <si>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</si>
  <si>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</si>
  <si>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</si>
  <si>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</si>
  <si>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</si>
  <si>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</si>
  <si>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</si>
  <si>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</si>
  <si>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</si>
  <si>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</si>
  <si>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</si>
  <si>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</si>
  <si>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</si>
  <si>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</si>
  <si>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</si>
  <si>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</si>
  <si>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</si>
  <si>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</si>
  <si>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</si>
  <si>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</si>
  <si>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</si>
  <si>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</si>
  <si>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</si>
  <si>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</si>
  <si>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</si>
  <si>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</si>
  <si>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</si>
  <si>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</si>
  <si>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</si>
  <si>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</si>
  <si>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</si>
  <si>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</si>
  <si>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</si>
  <si>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</si>
  <si>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</si>
  <si>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</si>
  <si>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</si>
  <si>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</si>
  <si>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</si>
  <si>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</si>
  <si>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</si>
  <si>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</si>
  <si>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</si>
  <si>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</si>
  <si>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</si>
  <si>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</si>
  <si>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</si>
  <si>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</si>
  <si>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</si>
  <si>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</si>
  <si>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</si>
  <si>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</si>
  <si>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</si>
  <si>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</si>
  <si>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</si>
  <si>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</si>
  <si>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</si>
  <si>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</si>
  <si>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</si>
  <si>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</si>
  <si>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</si>
  <si>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</si>
  <si>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</si>
  <si>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</si>
  <si>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</si>
  <si>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</si>
  <si>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</si>
  <si>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</si>
  <si>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</si>
  <si>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</si>
  <si>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</si>
  <si>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</si>
  <si>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</si>
  <si>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</si>
  <si>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</si>
  <si>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</si>
  <si>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</si>
  <si>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</si>
  <si>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</si>
  <si>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</si>
  <si>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</si>
  <si>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</si>
  <si>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</si>
  <si>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</si>
  <si>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</si>
  <si>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</si>
  <si>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</si>
  <si>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</si>
  <si>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</si>
  <si>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</si>
  <si>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</si>
  <si>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</si>
  <si>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</si>
  <si>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</si>
  <si>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</si>
  <si>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</si>
  <si>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</si>
  <si>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</si>
  <si>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</si>
  <si>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</si>
  <si>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</si>
  <si>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</si>
  <si>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</si>
  <si>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</si>
  <si>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</si>
  <si>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</si>
  <si>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</si>
  <si>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</si>
  <si>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</si>
  <si>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</si>
  <si>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</si>
  <si>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</si>
  <si>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</si>
  <si>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</si>
  <si>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</si>
  <si>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</si>
  <si>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</si>
  <si>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</si>
  <si>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</si>
  <si>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</si>
  <si>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</si>
  <si>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</si>
  <si>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</si>
  <si>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</si>
  <si>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</si>
  <si>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</si>
  <si>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</si>
  <si>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</si>
  <si>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</si>
  <si>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</si>
  <si>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</si>
  <si>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</si>
  <si>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</si>
  <si>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</si>
  <si>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</si>
  <si>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</si>
  <si>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</si>
  <si>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</si>
  <si>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</si>
  <si>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</si>
  <si>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</si>
  <si>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</si>
  <si>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</si>
  <si>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</si>
  <si>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</si>
  <si>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</si>
  <si>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</si>
  <si>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</si>
  <si>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</si>
  <si>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</si>
  <si>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</si>
  <si>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</si>
  <si>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</si>
  <si>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</si>
  <si>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</si>
  <si>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</si>
  <si>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</si>
  <si>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</si>
  <si>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</si>
  <si>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</si>
  <si>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</si>
  <si>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</si>
  <si>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</si>
  <si>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</si>
  <si>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</si>
  <si>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</si>
  <si>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</si>
  <si>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</si>
  <si>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</si>
  <si>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</si>
  <si>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</si>
  <si>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</si>
  <si>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</si>
  <si>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</si>
  <si>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</si>
  <si>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</si>
  <si>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</si>
  <si>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</si>
  <si>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</si>
  <si>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</si>
  <si>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</si>
  <si>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</si>
  <si>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</si>
  <si>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</si>
  <si>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</si>
  <si>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</si>
  <si>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</si>
  <si>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</si>
  <si>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</si>
  <si>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</si>
  <si>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</si>
  <si>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</si>
  <si>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</si>
  <si>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</si>
  <si>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</si>
  <si>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</si>
  <si>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</si>
  <si>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</si>
  <si>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</si>
  <si>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</si>
  <si>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</si>
  <si>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</si>
  <si>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</si>
  <si>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</si>
  <si>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</si>
  <si>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</si>
  <si>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</si>
  <si>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</si>
  <si>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</si>
  <si>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</si>
  <si>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</si>
  <si>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</si>
  <si>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</si>
  <si>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</si>
  <si>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</si>
  <si>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</si>
  <si>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</si>
  <si>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</si>
  <si>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</si>
  <si>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</si>
  <si>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</si>
  <si>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</si>
  <si>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</si>
  <si>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</si>
  <si>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</si>
  <si>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</si>
  <si>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</si>
  <si>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</si>
  <si>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</si>
  <si>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</si>
  <si>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</si>
  <si>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</si>
  <si>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</si>
  <si>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</si>
  <si>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</si>
  <si>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</si>
  <si>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</si>
  <si>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</si>
  <si>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</si>
  <si>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</si>
  <si>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</si>
  <si>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</si>
  <si>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</si>
  <si>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</si>
  <si>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</si>
  <si>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</si>
  <si>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</si>
  <si>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</si>
  <si>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</si>
  <si>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</si>
  <si>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</si>
  <si>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</si>
  <si>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</si>
  <si>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</si>
  <si>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</si>
  <si>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</si>
  <si>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</si>
  <si>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</si>
  <si>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</si>
  <si>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</si>
  <si>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</si>
  <si>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</si>
  <si>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</si>
  <si>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</si>
  <si>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</si>
  <si>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</si>
  <si>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</si>
  <si>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</si>
  <si>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</si>
  <si>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</si>
  <si>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</si>
  <si>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</si>
  <si>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</si>
  <si>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</si>
  <si>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</si>
  <si>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</si>
  <si>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</si>
  <si>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</si>
  <si>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</si>
  <si>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</si>
  <si>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</si>
  <si>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</si>
  <si>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</si>
  <si>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</si>
  <si>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</si>
  <si>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</si>
  <si>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</si>
  <si>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</si>
  <si>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</si>
  <si>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</si>
  <si>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</si>
  <si>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</si>
  <si>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</si>
  <si>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</si>
  <si>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</si>
  <si>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</si>
  <si>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</si>
  <si>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</si>
  <si>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</si>
  <si>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</si>
  <si>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</si>
  <si>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</si>
  <si>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</si>
  <si>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</si>
  <si>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</si>
  <si>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</si>
  <si>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</si>
  <si>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</si>
  <si>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</si>
  <si>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</si>
  <si>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</si>
  <si>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</si>
  <si>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</si>
  <si>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</si>
  <si>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</si>
  <si>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</si>
  <si>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</si>
  <si>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</si>
  <si>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</si>
  <si>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</si>
  <si>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</si>
  <si>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</si>
  <si>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</si>
  <si>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</si>
  <si>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</si>
  <si>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</si>
  <si>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</si>
  <si>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</si>
  <si>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</si>
  <si>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</si>
  <si>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</si>
  <si>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</si>
  <si>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</si>
  <si>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</si>
  <si>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</si>
  <si>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</si>
  <si>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</si>
  <si>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</si>
  <si>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</si>
  <si>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</si>
  <si>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</si>
  <si>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</si>
  <si>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</si>
  <si>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</si>
  <si>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</si>
  <si>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</si>
  <si>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</si>
  <si>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</si>
  <si>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</si>
  <si>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</si>
  <si>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</si>
  <si>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</si>
  <si>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</si>
  <si>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</si>
  <si>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</si>
  <si>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</si>
  <si>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</si>
  <si>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</si>
  <si>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</si>
  <si>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</si>
  <si>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</si>
  <si>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</si>
  <si>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</si>
  <si>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</si>
  <si>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</si>
  <si>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</si>
  <si>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</si>
  <si>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</si>
  <si>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</si>
  <si>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</si>
  <si>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</si>
  <si>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</si>
  <si>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</si>
  <si>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</si>
  <si>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</si>
  <si>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</si>
  <si>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</si>
  <si>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</si>
  <si>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</si>
  <si>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</si>
  <si>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</si>
  <si>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</si>
  <si>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</si>
  <si>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</si>
  <si>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</si>
  <si>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</si>
  <si>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</si>
  <si>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</si>
  <si>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</si>
  <si>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</si>
  <si>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</si>
  <si>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</si>
  <si>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</si>
  <si>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</si>
  <si>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</si>
  <si>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</si>
  <si>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</si>
  <si>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</si>
  <si>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</si>
  <si>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</si>
  <si>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</si>
  <si>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</si>
  <si>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</si>
  <si>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</si>
  <si>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</si>
  <si>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</si>
  <si>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</si>
  <si>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</si>
  <si>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</si>
  <si>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</si>
  <si>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</si>
  <si>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</si>
  <si>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</si>
  <si>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</si>
  <si>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</si>
  <si>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</si>
  <si>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</si>
  <si>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</si>
  <si>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</si>
  <si>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</si>
  <si>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</si>
  <si>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</si>
  <si>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</si>
  <si>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</si>
  <si>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</si>
  <si>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</si>
  <si>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</si>
  <si>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</si>
  <si>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</si>
  <si>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</si>
  <si>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</si>
  <si>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</si>
  <si>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</si>
  <si>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</si>
  <si>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</si>
  <si>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</si>
  <si>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</si>
  <si>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</si>
  <si>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</si>
  <si>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</si>
  <si>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</si>
  <si>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</si>
  <si>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</si>
  <si>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</si>
  <si>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</si>
  <si>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</si>
  <si>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</si>
  <si>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</si>
  <si>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</si>
  <si>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</si>
  <si>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</si>
  <si>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</si>
  <si>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</si>
  <si>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</si>
  <si>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</si>
  <si>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</si>
  <si>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</si>
  <si>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</si>
  <si>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</si>
  <si>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</si>
  <si>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</si>
  <si>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</si>
  <si>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</si>
  <si>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</si>
  <si>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</si>
  <si>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</si>
  <si>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</si>
  <si>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</si>
  <si>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</si>
  <si>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</si>
  <si>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</si>
  <si>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</si>
  <si>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</si>
  <si>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</si>
  <si>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</si>
  <si>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</si>
  <si>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</si>
  <si>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</si>
  <si>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</si>
  <si>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</si>
  <si>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</si>
  <si>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</si>
  <si>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</si>
  <si>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</si>
  <si>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</si>
  <si>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</si>
  <si>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</si>
  <si>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</si>
  <si>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</si>
  <si>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</si>
  <si>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</si>
  <si>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</si>
  <si>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</si>
  <si>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</si>
  <si>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</si>
  <si>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</si>
  <si>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</si>
  <si>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</si>
  <si>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</si>
  <si>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</si>
  <si>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</si>
  <si>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</si>
  <si>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</si>
  <si>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</si>
  <si>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</si>
  <si>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</si>
  <si>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</si>
  <si>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</si>
  <si>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</si>
  <si>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</si>
  <si>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</si>
  <si>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</si>
  <si>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</si>
  <si>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</si>
  <si>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</si>
  <si>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</si>
  <si>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</si>
  <si>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</si>
  <si>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</si>
  <si>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</si>
  <si>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</si>
  <si>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</si>
  <si>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</si>
  <si>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</si>
  <si>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</si>
  <si>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</si>
  <si>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</si>
  <si>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</si>
  <si>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</si>
  <si>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</si>
  <si>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</si>
  <si>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</si>
  <si>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</si>
  <si>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</si>
  <si>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</si>
  <si>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</si>
  <si>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</si>
  <si>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</si>
  <si>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</si>
  <si>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</si>
  <si>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</si>
  <si>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</si>
  <si>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</si>
  <si>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</si>
  <si>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</si>
  <si>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</si>
  <si>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</si>
  <si>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</si>
  <si>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</si>
  <si>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</si>
  <si>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</si>
  <si>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</si>
  <si>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</si>
  <si>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</si>
  <si>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</si>
  <si>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</si>
  <si>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</si>
  <si>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</si>
  <si>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</si>
  <si>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</si>
  <si>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</si>
  <si>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</si>
  <si>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</si>
  <si>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</si>
  <si>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</si>
  <si>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</si>
  <si>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</si>
  <si>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</si>
  <si>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</si>
  <si>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</si>
  <si>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</si>
  <si>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</si>
  <si>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</si>
  <si>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</si>
  <si>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</si>
  <si>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</si>
  <si>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</si>
  <si>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</si>
  <si>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</si>
  <si>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</si>
  <si>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</si>
  <si>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</si>
  <si>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</si>
  <si>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</si>
  <si>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</si>
  <si>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</si>
  <si>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</si>
  <si>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</si>
  <si>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</si>
  <si>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</si>
  <si>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</si>
  <si>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</si>
  <si>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</si>
  <si>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</si>
  <si>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</si>
  <si>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</si>
  <si>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</si>
  <si>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</si>
  <si>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</si>
  <si>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</si>
  <si>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</si>
  <si>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</si>
  <si>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</si>
  <si>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</si>
  <si>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</si>
  <si>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</si>
  <si>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</si>
  <si>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</si>
  <si>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</si>
  <si>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</si>
  <si>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</si>
  <si>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</si>
  <si>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</si>
  <si>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</si>
  <si>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</si>
  <si>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</si>
  <si>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</si>
  <si>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</si>
  <si>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</si>
  <si>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</si>
  <si>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</si>
  <si>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</si>
  <si>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</si>
  <si>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</si>
  <si>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</si>
  <si>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</si>
  <si>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</si>
  <si>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</si>
  <si>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</si>
  <si>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</si>
  <si>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</si>
  <si>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</si>
  <si>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</si>
  <si>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</si>
  <si>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</si>
  <si>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</si>
  <si>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</si>
  <si>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</si>
  <si>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</si>
  <si>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</si>
  <si>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</si>
  <si>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</si>
  <si>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</si>
  <si>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</si>
  <si>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</si>
  <si>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</si>
  <si>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</si>
  <si>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</si>
  <si>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</si>
  <si>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</si>
  <si>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</si>
  <si>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</si>
  <si>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</si>
  <si>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</si>
  <si>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</si>
  <si>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</si>
  <si>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</si>
  <si>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</si>
  <si>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</si>
  <si>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</si>
  <si>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</si>
  <si>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</si>
  <si>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</si>
  <si>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</si>
  <si>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</si>
  <si>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</si>
  <si>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</si>
  <si>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</si>
  <si>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</si>
  <si>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</si>
  <si>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</si>
  <si>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</si>
  <si>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</si>
  <si>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</si>
  <si>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</si>
  <si>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</si>
  <si>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</si>
  <si>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</si>
  <si>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</si>
  <si>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</si>
  <si>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</si>
  <si>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</si>
  <si>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</si>
  <si>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</si>
  <si>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</si>
  <si>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</si>
  <si>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</si>
  <si>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</si>
  <si>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</si>
  <si>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</si>
  <si>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</si>
  <si>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</si>
  <si>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</si>
  <si>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</si>
  <si>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</si>
  <si>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</si>
  <si>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</si>
  <si>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</si>
  <si>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</si>
  <si>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</si>
  <si>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</si>
  <si>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</si>
  <si>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</si>
  <si>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</si>
  <si>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</si>
  <si>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</si>
  <si>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</si>
  <si>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</si>
  <si>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</si>
  <si>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</si>
  <si>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</si>
  <si>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</si>
  <si>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</si>
  <si>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</si>
  <si>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</si>
  <si>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</si>
  <si>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</si>
  <si>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</si>
  <si>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</si>
  <si>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</si>
  <si>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</si>
  <si>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</si>
  <si>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</si>
  <si>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</si>
  <si>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</si>
  <si>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</si>
  <si>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</si>
  <si>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</si>
  <si>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</si>
  <si>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</si>
  <si>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</si>
  <si>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</si>
  <si>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</si>
  <si>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</si>
  <si>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</si>
  <si>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</si>
  <si>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</si>
  <si>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</si>
  <si>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</si>
  <si>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</si>
  <si>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</si>
  <si>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</si>
  <si>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</si>
  <si>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</si>
  <si>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</si>
  <si>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</si>
  <si>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</si>
  <si>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</si>
  <si>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</si>
  <si>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</si>
  <si>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</si>
  <si>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</si>
  <si>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</si>
  <si>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</si>
  <si>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</si>
  <si>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</si>
  <si>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</si>
  <si>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</si>
  <si>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</si>
  <si>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</si>
  <si>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</si>
  <si>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</si>
  <si>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</si>
  <si>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</si>
  <si>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</si>
  <si>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</si>
  <si>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</si>
  <si>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</si>
  <si>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</si>
  <si>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</si>
  <si>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</si>
  <si>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</si>
  <si>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</si>
  <si>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</si>
  <si>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</si>
  <si>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</si>
  <si>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</si>
  <si>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</si>
  <si>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</si>
  <si>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</si>
  <si>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</si>
  <si>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</si>
  <si>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</si>
  <si>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</si>
  <si>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</si>
  <si>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</si>
  <si>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</si>
  <si>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</si>
  <si>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</si>
  <si>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</si>
  <si>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</si>
  <si>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</si>
  <si>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</si>
  <si>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</si>
  <si>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</si>
  <si>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</si>
  <si>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</si>
  <si>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</si>
  <si>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</si>
  <si>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</si>
  <si>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</si>
  <si>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</si>
  <si>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</si>
  <si>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</si>
  <si>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</si>
  <si>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</si>
  <si>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</si>
  <si>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</si>
  <si>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</si>
  <si>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</si>
  <si>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</si>
  <si>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</si>
  <si>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</si>
  <si>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</si>
  <si>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</si>
  <si>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</si>
  <si>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</si>
  <si>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</si>
  <si>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</si>
  <si>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</si>
  <si>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</si>
  <si>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</si>
  <si>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</si>
  <si>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</si>
  <si>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</si>
  <si>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</si>
  <si>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</si>
  <si>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</si>
  <si>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</si>
  <si>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</si>
  <si>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</si>
  <si>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</si>
  <si>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</si>
  <si>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</si>
  <si>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</si>
  <si>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</si>
  <si>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</si>
  <si>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</si>
  <si>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</si>
  <si>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</si>
  <si>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</si>
  <si>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</si>
  <si>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</si>
  <si>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</si>
  <si>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</si>
  <si>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</si>
  <si>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</si>
  <si>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</si>
  <si>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</si>
  <si>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</si>
  <si>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</si>
  <si>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</si>
  <si>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</si>
  <si>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</si>
  <si>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</si>
  <si>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</si>
  <si>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</si>
  <si>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</si>
  <si>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</si>
  <si>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</si>
  <si>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</si>
  <si>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</si>
  <si>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</si>
  <si>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</si>
  <si>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</si>
  <si>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</si>
  <si>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</si>
  <si>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</si>
  <si>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</si>
  <si>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</si>
  <si>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</si>
  <si>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</si>
  <si>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</si>
  <si>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</si>
  <si>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</si>
  <si>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</si>
  <si>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</si>
  <si>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</si>
  <si>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</si>
  <si>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</si>
  <si>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</si>
  <si>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</si>
  <si>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</si>
  <si>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</si>
  <si>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</si>
  <si>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</si>
  <si>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</si>
  <si>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</si>
  <si>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</si>
  <si>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</si>
  <si>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</si>
  <si>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</si>
  <si>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</si>
  <si>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</si>
  <si>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</si>
  <si>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</si>
  <si>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</si>
  <si>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</si>
  <si>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</si>
  <si>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</si>
  <si>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</si>
  <si>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</si>
  <si>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</si>
  <si>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</si>
  <si>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</si>
  <si>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</si>
  <si>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</si>
  <si>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</si>
  <si>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</si>
  <si>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</si>
  <si>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</si>
  <si>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</si>
  <si>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</si>
  <si>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</si>
  <si>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</si>
  <si>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</si>
  <si>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</si>
  <si>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</si>
  <si>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</si>
  <si>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</si>
  <si>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</si>
  <si>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</si>
  <si>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</si>
  <si>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</si>
  <si>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</si>
  <si>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</si>
  <si>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</si>
  <si>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</si>
  <si>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</si>
  <si>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</si>
  <si>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</si>
  <si>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</si>
  <si>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</si>
  <si>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</si>
  <si>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</si>
  <si>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</si>
  <si>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</si>
  <si>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</si>
  <si>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</si>
  <si>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</si>
  <si>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</si>
  <si>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</si>
  <si>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</si>
  <si>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</si>
  <si>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</si>
  <si>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</si>
  <si>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</si>
  <si>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</si>
  <si>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</si>
  <si>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</si>
  <si>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</si>
  <si>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</si>
  <si>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</si>
  <si>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</si>
  <si>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</si>
  <si>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</si>
  <si>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</si>
  <si>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</si>
  <si>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</si>
  <si>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</si>
  <si>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</si>
  <si>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</si>
  <si>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</si>
  <si>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</si>
  <si>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</si>
  <si>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</si>
  <si>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</si>
  <si>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</si>
  <si>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</si>
  <si>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</si>
  <si>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</si>
  <si>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</si>
  <si>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</si>
  <si>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</si>
  <si>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</si>
  <si>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</si>
  <si>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</si>
  <si>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</si>
  <si>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</si>
  <si>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</si>
  <si>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</si>
  <si>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</si>
  <si>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</si>
  <si>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</si>
  <si>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</si>
  <si>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</si>
  <si>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</si>
  <si>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</si>
  <si>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</si>
  <si>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</si>
  <si>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</si>
  <si>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</si>
  <si>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</si>
  <si>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</si>
  <si>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</si>
  <si>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</si>
  <si>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</si>
  <si>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</si>
  <si>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</si>
  <si>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</si>
  <si>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</si>
  <si>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</si>
  <si>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</si>
  <si>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</si>
  <si>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</si>
  <si>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</si>
  <si>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</si>
  <si>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</si>
  <si>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</si>
  <si>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</si>
  <si>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</si>
  <si>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</si>
  <si>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</si>
  <si>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</si>
  <si>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</si>
  <si>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</si>
  <si>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</si>
  <si>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</si>
  <si>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</si>
  <si>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</si>
  <si>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</si>
  <si>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</si>
  <si>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</si>
  <si>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</si>
  <si>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</si>
  <si>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</si>
  <si>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</si>
  <si>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</si>
  <si>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</si>
  <si>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</si>
  <si>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</si>
  <si>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</si>
  <si>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</si>
  <si>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</si>
  <si>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</si>
  <si>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</si>
  <si>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</si>
  <si>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</si>
  <si>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</si>
  <si>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</si>
  <si>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</si>
  <si>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</si>
  <si>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</si>
  <si>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</si>
  <si>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</si>
  <si>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</si>
  <si>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</si>
  <si>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</si>
  <si>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</si>
  <si>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</si>
  <si>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</si>
  <si>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</si>
  <si>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</si>
  <si>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</si>
  <si>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</si>
  <si>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</si>
  <si>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</si>
  <si>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</si>
  <si>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</si>
  <si>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</si>
  <si>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</si>
  <si>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</si>
  <si>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</si>
  <si>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</si>
  <si>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</si>
  <si>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</si>
  <si>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</si>
  <si>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</si>
  <si>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</si>
  <si>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</si>
  <si>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</si>
  <si>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</si>
  <si>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</si>
  <si>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</si>
  <si>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</si>
  <si>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</si>
  <si>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</si>
  <si>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</si>
  <si>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</si>
  <si>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</si>
  <si>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</si>
  <si>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</si>
  <si>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</si>
  <si>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</si>
  <si>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</si>
  <si>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</si>
  <si>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</si>
  <si>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</si>
  <si>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</si>
  <si>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</si>
  <si>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</si>
  <si>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</si>
  <si>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</si>
  <si>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</si>
  <si>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</si>
  <si>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</si>
  <si>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</si>
  <si>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</si>
  <si>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</si>
  <si>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</si>
  <si>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</si>
  <si>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</si>
  <si>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</si>
  <si>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</si>
  <si>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</si>
  <si>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</si>
  <si>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</si>
  <si>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</si>
  <si>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</si>
  <si>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</si>
  <si>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</si>
  <si>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</si>
  <si>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</si>
  <si>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</si>
  <si>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</si>
  <si>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</si>
  <si>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</si>
  <si>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</si>
  <si>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</si>
  <si>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</si>
  <si>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</si>
  <si>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</si>
  <si>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</si>
  <si>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</si>
  <si>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</si>
  <si>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</si>
  <si>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</si>
  <si>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</si>
  <si>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</si>
  <si>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</si>
  <si>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</si>
  <si>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</si>
  <si>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</si>
  <si>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</si>
  <si>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</si>
  <si>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</si>
  <si>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</si>
  <si>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</si>
  <si>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</si>
  <si>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</si>
  <si>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</si>
  <si>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</si>
  <si>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</si>
  <si>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</si>
  <si>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</si>
  <si>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</si>
  <si>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</si>
  <si>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</si>
  <si>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</si>
  <si>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</si>
  <si>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</si>
  <si>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</si>
  <si>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</si>
  <si>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</si>
  <si>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</si>
  <si>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</si>
  <si>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</si>
  <si>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</si>
  <si>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</si>
  <si>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</si>
  <si>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</si>
  <si>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</si>
  <si>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</si>
  <si>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</si>
  <si>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</si>
  <si>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</si>
  <si>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</si>
  <si>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</si>
  <si>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</si>
  <si>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</si>
  <si>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</si>
  <si>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</si>
  <si>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</si>
  <si>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</si>
  <si>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</si>
  <si>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</si>
  <si>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</si>
  <si>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</si>
  <si>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</si>
  <si>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</si>
  <si>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</si>
  <si>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</si>
  <si>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</si>
  <si>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</si>
  <si>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</si>
  <si>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</si>
  <si>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</si>
  <si>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</si>
  <si>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</si>
  <si>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</si>
  <si>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</si>
  <si>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</si>
  <si>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</si>
  <si>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</si>
  <si>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</si>
  <si>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</si>
  <si>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</si>
  <si>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</si>
  <si>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</si>
  <si>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</si>
  <si>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</si>
  <si>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</si>
  <si>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</si>
  <si>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</si>
  <si>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</si>
  <si>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</si>
  <si>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</si>
  <si>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</si>
  <si>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</si>
  <si>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</si>
  <si>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</si>
  <si>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</si>
  <si>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</si>
  <si>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</si>
  <si>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</si>
  <si>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</si>
  <si>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</si>
  <si>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</si>
  <si>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</si>
  <si>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</si>
  <si>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</si>
  <si>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</si>
  <si>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</si>
  <si>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</si>
  <si>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</si>
  <si>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</si>
  <si>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</si>
  <si>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</si>
  <si>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</si>
  <si>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</si>
  <si>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</si>
  <si>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</si>
  <si>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</si>
  <si>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</si>
  <si>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</si>
  <si>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</si>
  <si>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</si>
  <si>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</si>
  <si>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</si>
  <si>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</si>
  <si>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</si>
  <si>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</si>
  <si>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</si>
  <si>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</si>
  <si>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</si>
  <si>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</si>
  <si>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</si>
  <si>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</si>
  <si>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</si>
  <si>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</si>
  <si>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</si>
  <si>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</si>
  <si>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</si>
  <si>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</si>
  <si>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</si>
  <si>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</si>
  <si>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</si>
  <si>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</si>
  <si>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</si>
  <si>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</si>
  <si>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</si>
  <si>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</si>
  <si>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</si>
  <si>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</si>
  <si>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</si>
  <si>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</si>
  <si>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</si>
  <si>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</si>
  <si>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</si>
  <si>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</si>
  <si>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</si>
  <si>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</si>
  <si>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</si>
  <si>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</si>
  <si>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</si>
  <si>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</si>
  <si>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</si>
  <si>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</si>
  <si>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</si>
  <si>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</si>
  <si>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</si>
  <si>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</si>
  <si>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</si>
  <si>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</si>
  <si>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</si>
  <si>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</si>
  <si>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</si>
  <si>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</si>
  <si>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</si>
  <si>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</si>
  <si>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</si>
  <si>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</si>
  <si>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</si>
  <si>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</si>
  <si>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</si>
  <si>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</si>
  <si>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</si>
  <si>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</si>
  <si>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</si>
  <si>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</si>
  <si>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</si>
  <si>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</si>
  <si>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</si>
  <si>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</si>
  <si>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</si>
  <si>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</si>
  <si>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</si>
  <si>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</si>
  <si>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</si>
  <si>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</si>
  <si>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</si>
  <si>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</si>
  <si>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</si>
  <si>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</si>
  <si>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</si>
  <si>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</si>
  <si>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</si>
  <si>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</si>
  <si>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</si>
  <si>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</si>
  <si>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</si>
  <si>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</si>
  <si>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</si>
  <si>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</si>
  <si>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</si>
  <si>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</si>
  <si>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</si>
  <si>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</si>
  <si>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</si>
  <si>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</si>
  <si>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</si>
  <si>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</si>
  <si>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</si>
  <si>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</si>
  <si>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</si>
  <si>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</si>
  <si>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</si>
  <si>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</si>
  <si>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</si>
  <si>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</si>
  <si>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</si>
  <si>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</si>
  <si>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</si>
  <si>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</si>
  <si>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</si>
  <si>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</si>
  <si>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</si>
  <si>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</si>
  <si>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</si>
  <si>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</si>
  <si>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</si>
  <si>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</si>
  <si>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</si>
  <si>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</si>
  <si>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</si>
  <si>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</si>
  <si>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</si>
  <si>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</si>
  <si>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</si>
  <si>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</si>
  <si>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</si>
  <si>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</si>
  <si>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</si>
  <si>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</si>
  <si>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</si>
  <si>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</si>
  <si>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</si>
  <si>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</si>
  <si>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</si>
  <si>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</si>
  <si>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</si>
  <si>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</si>
  <si>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</si>
  <si>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</si>
  <si>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</si>
  <si>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</si>
  <si>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</si>
  <si>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</si>
  <si>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</si>
  <si>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</si>
  <si>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</si>
  <si>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</si>
  <si>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</si>
  <si>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</si>
  <si>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</si>
  <si>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</si>
  <si>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</si>
  <si>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</si>
  <si>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</si>
  <si>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</si>
  <si>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</si>
  <si>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</si>
  <si>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</si>
  <si>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</si>
  <si>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</si>
  <si>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</si>
  <si>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</si>
  <si>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</si>
  <si>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</si>
  <si>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</si>
  <si>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</si>
  <si>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</si>
  <si>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</si>
  <si>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</si>
  <si>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</si>
  <si>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</si>
  <si>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</si>
  <si>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</si>
  <si>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</si>
  <si>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</si>
  <si>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</si>
  <si>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</si>
  <si>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</si>
  <si>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</si>
  <si>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</si>
  <si>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</si>
  <si>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</si>
  <si>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</si>
  <si>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</si>
  <si>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</si>
  <si>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</si>
  <si>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</si>
  <si>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</si>
  <si>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</si>
  <si>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</si>
  <si>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</si>
  <si>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</si>
  <si>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</si>
  <si>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</si>
  <si>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</si>
  <si>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</si>
  <si>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</si>
  <si>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</si>
  <si>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</si>
  <si>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</si>
  <si>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</si>
  <si>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</si>
  <si>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</si>
  <si>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</si>
  <si>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</si>
  <si>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</si>
  <si>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</si>
  <si>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</si>
  <si>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</si>
  <si>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</si>
  <si>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</si>
  <si>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</si>
  <si>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</si>
  <si>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</si>
  <si>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</si>
  <si>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</si>
  <si>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</si>
  <si>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</si>
  <si>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</si>
  <si>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</si>
  <si>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</si>
  <si>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</si>
  <si>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</si>
  <si>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</si>
  <si>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</si>
  <si>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</si>
  <si>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</si>
  <si>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</si>
  <si>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</si>
  <si>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</si>
  <si>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</si>
  <si>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</si>
  <si>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</si>
  <si>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</si>
  <si>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</si>
  <si>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</si>
  <si>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</si>
  <si>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</si>
  <si>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</si>
  <si>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</si>
  <si>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</si>
  <si>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</si>
  <si>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</si>
  <si>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</si>
  <si>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</si>
  <si>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</si>
  <si>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</si>
  <si>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</si>
  <si>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</si>
  <si>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</si>
  <si>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</si>
  <si>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</si>
  <si>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</si>
  <si>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</si>
  <si>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</si>
  <si>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</si>
  <si>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</si>
  <si>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</si>
  <si>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</si>
  <si>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</si>
  <si>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</si>
  <si>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</si>
  <si>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</si>
  <si>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</si>
  <si>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</si>
  <si>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</si>
  <si>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</si>
  <si>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</si>
  <si>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</si>
  <si>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</si>
  <si>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</si>
  <si>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</si>
  <si>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</si>
  <si>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</si>
  <si>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</si>
  <si>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</si>
  <si>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</si>
  <si>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</si>
  <si>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</si>
  <si>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</si>
  <si>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</si>
  <si>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</si>
  <si>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</si>
  <si>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</si>
  <si>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</si>
  <si>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</si>
  <si>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</si>
  <si>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</si>
  <si>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</si>
  <si>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</si>
  <si>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</si>
  <si>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</si>
  <si>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</si>
  <si>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</si>
  <si>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</si>
  <si>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</si>
  <si>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</si>
  <si>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</si>
  <si>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</si>
  <si>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</si>
  <si>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</si>
  <si>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</si>
  <si>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</si>
  <si>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</si>
  <si>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</si>
  <si>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</si>
  <si>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</si>
  <si>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</si>
  <si>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</si>
  <si>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</si>
  <si>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</si>
  <si>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</si>
  <si>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</si>
  <si>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</si>
  <si>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</si>
  <si>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</si>
  <si>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</si>
  <si>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</si>
  <si>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</si>
  <si>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</si>
  <si>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</si>
  <si>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</si>
  <si>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</si>
  <si>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</si>
  <si>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</si>
  <si>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</si>
  <si>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</si>
  <si>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</si>
  <si>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</si>
  <si>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</si>
  <si>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</si>
  <si>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</si>
  <si>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</si>
  <si>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</si>
  <si>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</si>
  <si>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</si>
  <si>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</si>
  <si>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</si>
  <si>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</si>
  <si>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</si>
  <si>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</si>
  <si>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</si>
  <si>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</si>
  <si>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</si>
  <si>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</si>
  <si>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</si>
  <si>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</si>
  <si>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</si>
  <si>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</si>
  <si>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</si>
  <si>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</si>
  <si>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</si>
  <si>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</si>
  <si>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</si>
  <si>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</si>
  <si>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</si>
  <si>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</si>
  <si>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</si>
  <si>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</si>
  <si>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</si>
  <si>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</si>
  <si>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</si>
  <si>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</si>
  <si>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</si>
  <si>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</si>
  <si>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</si>
  <si>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</si>
  <si>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</si>
  <si>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</si>
  <si>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</si>
  <si>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</si>
  <si>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</si>
  <si>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</si>
  <si>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</si>
  <si>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</si>
  <si>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</si>
  <si>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</si>
  <si>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</si>
  <si>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</si>
  <si>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</si>
  <si>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</si>
  <si>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</si>
  <si>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</si>
  <si>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</si>
  <si>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</si>
  <si>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</si>
  <si>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</si>
  <si>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</si>
  <si>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</si>
  <si>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</si>
  <si>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</si>
  <si>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</si>
  <si>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</si>
  <si>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</si>
  <si>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</si>
  <si>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</si>
  <si>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</si>
  <si>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</si>
  <si>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</si>
  <si>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</si>
  <si>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</si>
  <si>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</si>
  <si>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</si>
  <si>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</si>
  <si>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</si>
  <si>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</si>
  <si>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</si>
  <si>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</si>
  <si>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</si>
  <si>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</si>
  <si>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</si>
  <si>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</si>
  <si>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</si>
  <si>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</si>
  <si>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</si>
  <si>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</si>
  <si>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</si>
  <si>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</si>
  <si>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</si>
  <si>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</si>
  <si>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</si>
  <si>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</si>
  <si>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</si>
  <si>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</si>
  <si>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</si>
  <si>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</si>
  <si>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</si>
  <si>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</si>
  <si>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</si>
  <si>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</si>
  <si>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</si>
  <si>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</si>
  <si>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</si>
  <si>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</si>
  <si>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</si>
  <si>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</si>
  <si>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</si>
  <si>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</si>
  <si>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</si>
  <si>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</si>
  <si>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</si>
  <si>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</si>
  <si>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</si>
  <si>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</si>
  <si>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</si>
  <si>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</si>
  <si>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</si>
  <si>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</si>
  <si>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</si>
  <si>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</si>
  <si>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</si>
  <si>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</si>
  <si>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</si>
  <si>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</si>
  <si>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</si>
  <si>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</si>
  <si>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</si>
  <si>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</si>
  <si>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</si>
  <si>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</si>
  <si>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</si>
  <si>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</si>
  <si>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</si>
  <si>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PCM-20251031-00000197</t>
  </si>
  <si>
    <t xml:space="preserve">team on way need 60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</si>
  <si>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</si>
  <si>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</si>
  <si>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</si>
  <si>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</si>
  <si>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</si>
  <si>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</si>
  <si>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</si>
  <si>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</si>
  <si>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</si>
  <si>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</si>
  <si>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</si>
  <si>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</si>
  <si>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</si>
  <si>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</si>
  <si>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</si>
  <si>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</si>
  <si>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</si>
  <si>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</si>
  <si>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</si>
  <si>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</si>
  <si>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</si>
  <si>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</si>
  <si>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</si>
  <si>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</si>
  <si>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</si>
  <si>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</si>
  <si>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</si>
  <si>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</si>
  <si>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</si>
  <si>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</si>
  <si>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</si>
  <si>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</si>
  <si>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</si>
  <si>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</si>
  <si>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</si>
  <si>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</si>
  <si>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</si>
  <si>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</si>
  <si>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</si>
  <si>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</si>
  <si>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</si>
  <si>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</si>
  <si>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</si>
  <si>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</si>
  <si>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</si>
  <si>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</si>
  <si>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</si>
  <si>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</si>
  <si>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</si>
  <si>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</si>
  <si>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</si>
  <si>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</si>
  <si>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</si>
  <si>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</si>
  <si>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</si>
  <si>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</si>
  <si>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</si>
  <si>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</si>
  <si>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</si>
  <si>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</si>
  <si>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</si>
  <si>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</si>
  <si>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</si>
  <si>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</si>
  <si>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</si>
  <si>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</si>
  <si>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</si>
  <si>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</si>
  <si>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</si>
  <si>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</si>
  <si>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</si>
  <si>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</si>
  <si>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</si>
  <si>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</si>
  <si>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</si>
  <si>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</si>
  <si>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</si>
  <si>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</si>
  <si>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</si>
  <si>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</si>
  <si>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</si>
  <si>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</si>
  <si>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</si>
  <si>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</si>
  <si>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</si>
  <si>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</si>
  <si>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</si>
  <si>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</si>
  <si>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</si>
  <si>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</si>
  <si>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PCM-20251031-00000173</t>
  </si>
  <si>
    <t>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</si>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</sst>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2" totalsRowShown="0" headerRowDxfId="174" dataDxfId="173" headerRowBorderDxfId="171" tableBorderDxfId="172" totalsRowBorderDxfId="170">
  <autoFilter ref="A1:L13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3" totalsRowShown="0" headerRowDxfId="48" dataDxfId="47" headerRowBorderDxfId="45" tableBorderDxfId="46" totalsRowBorderDxfId="44">
  <autoFilter ref="A1:L14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2"/>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298.20331585648091</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11264</v>
      </c>
      <c r="E3" s="135" t="s">
        <v>39021</v>
      </c>
      <c r="F3" s="171">
        <v>45961.145370370374</v>
      </c>
      <c r="G3" s="170">
        <f ca="1">IFERROR(NOW()-F3,"")</f>
        <v>6.3714120333315805E-3</v>
      </c>
      <c r="H3" s="136">
        <v>45961.138888888891</v>
      </c>
      <c r="I3" s="134" t="str">
        <f>IFERROR(VLOOKUP(D3,DB!A:F,6,0),"")</f>
        <v>Generator-SG</v>
      </c>
      <c r="J3" s="134" t="str">
        <f>IFERROR(VLOOKUP(D3,DB!A:G,7,0),"")</f>
        <v>Dead</v>
      </c>
      <c r="K3" s="138" t="s">
        <v>39024</v>
      </c>
      <c r="L3" s="139" t="str">
        <f>IFERROR(VLOOKUP(D3,DB!A:I,9,0),"")</f>
        <v>Latis</v>
      </c>
    </row>
    <row r="4" spans="1:15" ht="15" customHeight="1">
      <c r="A4" s="133"/>
      <c r="B4" s="134" t="str">
        <f>IFERROR(VLOOKUP(D4,DB!A:K,11,0),"")</f>
        <v/>
      </c>
      <c r="C4" s="134"/>
      <c r="D4" s="134"/>
      <c r="E4" s="135"/>
      <c r="F4" s="171"/>
      <c r="G4" s="170">
        <f ca="1">IFERROR(NOW()-F4,"")</f>
        <v>45961.151741782407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45961.151741782407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45961.151741782407</v>
      </c>
      <c r="H6" s="136"/>
      <c r="I6" s="134" t="str">
        <f>IFERROR(VLOOKUP(D6,DB!A:F,6,0),"")</f>
        <v/>
      </c>
      <c r="J6" s="134" t="str">
        <f>IFERROR(VLOOKUP(D6,DB!A:G,7,0),"")</f>
        <v/>
      </c>
      <c r="K6" s="138"/>
      <c r="L6" s="139" t="str">
        <f>IFERROR(VLOOKUP(D6,DB!A:I,9,0),"")</f>
        <v/>
      </c>
    </row>
    <row r="7" spans="1:15" ht="15" customHeight="1">
      <c r="A7" s="133"/>
      <c r="B7" s="134" t="str">
        <f>IFERROR(VLOOKUP(D8,DB!A:K,11,0),"")</f>
        <v/>
      </c>
      <c r="C7" s="134"/>
      <c r="D7" s="134"/>
      <c r="E7" s="135"/>
      <c r="F7" s="136"/>
      <c r="G7" s="137">
        <f ca="1">IFERROR(NOW()-F7,"")</f>
        <v>45961.151741782407</v>
      </c>
      <c r="H7" s="136"/>
      <c r="I7" s="134" t="str">
        <f>IFERROR(VLOOKUP(D8,DB!A:F,6,0),"")</f>
        <v/>
      </c>
      <c r="J7" s="134" t="str">
        <f>IFERROR(VLOOKUP(D8,DB!A:G,7,0),"")</f>
        <v/>
      </c>
      <c r="K7" s="138"/>
      <c r="L7" s="139" t="str">
        <f>IFERROR(VLOOKUP(D8,DB!A:I,9,0),"")</f>
        <v/>
      </c>
    </row>
    <row r="8" spans="1:15" ht="15" customHeight="1">
      <c r="A8" s="133"/>
      <c r="B8" s="134" t="str">
        <f>IFERROR(VLOOKUP(#REF!,DB!A:K,11,0),"")</f>
        <v/>
      </c>
      <c r="C8" s="134"/>
      <c r="D8" s="134"/>
      <c r="E8" s="135"/>
      <c r="F8" s="136"/>
      <c r="G8" s="137">
        <f ca="1">IFERROR(NOW()-F8,"")</f>
        <v>45961.151741782407</v>
      </c>
      <c r="H8" s="136"/>
      <c r="I8" s="134" t="str">
        <f>IFERROR(VLOOKUP(#REF!,DB!A:F,6,0),"")</f>
        <v/>
      </c>
      <c r="J8" s="134" t="str">
        <f>IFERROR(VLOOKUP(#REF!,DB!A:G,7,0),"")</f>
        <v/>
      </c>
      <c r="K8" s="138"/>
      <c r="L8" s="139" t="str">
        <f>IFERROR(VLOOKUP(#REF!,DB!A:I,9,0),"")</f>
        <v/>
      </c>
    </row>
    <row r="9" spans="1:15" ht="15" customHeight="1">
      <c r="A9" s="133"/>
      <c r="B9" s="134" t="str">
        <f>IFERROR(VLOOKUP(D9,DB!A:K,11,0),"")</f>
        <v/>
      </c>
      <c r="C9" s="134"/>
      <c r="D9" s="134"/>
      <c r="E9" s="135"/>
      <c r="F9" s="136"/>
      <c r="G9" s="137">
        <f ca="1">IFERROR(NOW()-F9,"")</f>
        <v>45961.151741782407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45961.151741782407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45961.151741782407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45961.151741782407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45961.151741782407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45961.151741782407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45961.151741782407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45961.151741782407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45961.151741782407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45961.151741782407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45961.151741782407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45961.151741782407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45961.151741782407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45961.151741782407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45961.151741782407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45961.151741782407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45961.151741782407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45961.151741782407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45961.151741782407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45961.151741782407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45961.151741782407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45961.151741782407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45961.151741782407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45961.151741782407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45961.151741782407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45961.151741782407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45961.151741782407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45961.151741782407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45961.151741782407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45961.151741782407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45961.151741782407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45961.151741782407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45961.151741782407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45961.151741782407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45961.151741782407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45961.151741782407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45961.151741782407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45961.151741782407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45961.151741782407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45961.151741782407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45961.151741782407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45961.151741782407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45961.151741782407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45961.151741782407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45961.151741782407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45961.151741782407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45961.151741782407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45961.151741782407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45961.151741782407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45961.151741782407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45961.151741782407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45961.151741782407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45961.151741782407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45961.151741782407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45961.151741782407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45961.151741782407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45961.151741782407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45961.151741782407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45961.151741782407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45961.151741782407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45961.151741782407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45961.151741782407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45961.151741782407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45961.151741782407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45961.151741782407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45961.151741782407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45961.151741782407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45961.151741782407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45961.151741782407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45961.151741782407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45961.151741782407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45961.151741782407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45961.151741782407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45961.151741782407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45961.151741782407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45961.151741782407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45961.151741782407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45961.151741782407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45961.151741782407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45961.151741782407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45961.151741782407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45961.151741782407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45961.151741782407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45961.151741782407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45961.151741782407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45961.151741782407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45961.151741782407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45961.151741782407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45961.151741782407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45961.151741782407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45961.151741782407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45961.151741782407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45961.151741782407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45961.151741782407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45961.151741782407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45961.151741782407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45961.151741782407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45961.151741782407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45961.151741782407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45961.151741782407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45961.151741782407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45961.151741782407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45961.151741782407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45961.151741782407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45961.151741782407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45961.151741782407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45961.151741782407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45961.151741782407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45961.151741782407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45961.151741782407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45961.151741782407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45961.151741782407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45961.151741782407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45961.151741782407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45961.151741782407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45961.151741782407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45961.151741782407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45961.151741782407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45961.151741782407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45961.151741782407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45961.151741782407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45961.151741782407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45961.151741782407</v>
      </c>
      <c r="H131" s="136"/>
      <c r="I131" s="134" t="str">
        <f>IFERROR(VLOOKUP(D131,DB!A:F,6,0),"")</f>
        <v/>
      </c>
      <c r="J131" s="134" t="str">
        <f>IFERROR(VLOOKUP(D131,DB!A:G,7,0),"")</f>
        <v/>
      </c>
      <c r="K131" s="138"/>
      <c r="L131" s="139" t="str">
        <f>IFERROR(VLOOKUP(D131,DB!A:I,9,0),"")</f>
        <v/>
      </c>
    </row>
    <row r="132" spans="1:12" ht="15" customHeight="1">
      <c r="A132" s="145"/>
      <c r="B132" s="146" t="str">
        <f>IFERROR(VLOOKUP(D132,DB!A:K,11,0),"")</f>
        <v/>
      </c>
      <c r="C132" s="146"/>
      <c r="D132" s="146"/>
      <c r="E132" s="147"/>
      <c r="F132" s="148"/>
      <c r="G132" s="149">
        <f ca="1">IFERROR(NOW()-F132,"")</f>
        <v>45961.151741782407</v>
      </c>
      <c r="H132" s="148"/>
      <c r="I132" s="146" t="str">
        <f>IFERROR(VLOOKUP(D132,DB!A:F,6,0),"")</f>
        <v/>
      </c>
      <c r="J132" s="146" t="str">
        <f>IFERROR(VLOOKUP(D132,DB!A:G,7,0),"")</f>
        <v/>
      </c>
      <c r="K132" s="150"/>
      <c r="L132" s="151" t="str">
        <f>IFERROR(VLOOKUP(D132,DB!A:I,9,0),"")</f>
        <v/>
      </c>
    </row>
  </sheetData>
  <customSheetViews>
    <customSheetView guid="{F6042A99-DD27-4453-835D-0834D95730CC}" filter="1" showAutoFilter="1">
      <pageMargins left="0" right="0" top="0" bottom="0" header="0" footer="0"/>
      <autoFilter ref="B1:M1" xr:uid="{58A11837-4568-4CA7-85D7-D676EBDC877D}"/>
    </customSheetView>
  </customSheetViews>
  <dataValidations count="2">
    <dataValidation allowBlank="1" showInputMessage="1" showErrorMessage="1" sqref="E1" xr:uid="{5DBA255D-CDD9-49FB-AD3C-AF70AB4EE696}"/>
    <dataValidation type="list" allowBlank="1" showInputMessage="1" showErrorMessage="1" sqref="E2:E13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136.15190381944558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2.4096584490762325</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45961.151741782407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45961.151741782407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45961.151741782407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45961.151741782407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45961.151741782407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45961.151741782407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45961.151741782407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45961.151741782407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45961.151741782407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45961.151741782407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45961.151741782407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45961.151741782407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45961.151741782407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45961.151741782407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45961.151741782407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45961.151741782407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45961.151741782407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45961.151741782407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45961.151741782407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45961.151741782407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45961.151741782407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45961.151741782407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45961.151741782407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45961.151741782407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45961.151741782407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45961.151741782407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45961.151741782407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45961.151741782407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45961.151741782407</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45961.151741782407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45961.151741782407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45961.151741782407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45961.151741782407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45961.151741782407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45961.151741782407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45961.151741782407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45961.151741782407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45961.151741782407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45961.151741782407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45961.151741782407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45961.151741782407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45961.151741782407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45961.151741782407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45961.151741782407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45961.151741782407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45961.151741782407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45961.151741782407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45961.151741782407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45961.151741782407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45961.151741782407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45961.151741782407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45961.151741782407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45961.151741782407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45961.151741782407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45961.151741782407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45961.151741782407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45961.151741782407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45961.151741782407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45961.151741782407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45961.151741782407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45961.151741782407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45961.151741782407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45961.151741782407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45961.151741782407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45961.151741782407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45961.151741782407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45961.151741782407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45961.151741782407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45961.151741782407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45961.151741782407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45961.151741782407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45961.151741782407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45961.151741782407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45961.151741782407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45961.151741782407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45961.151741782407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45961.151741782407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45961.151741782407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45961.151741782407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45961.151741782407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45961.151741782407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45961.151741782407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45961.151741782407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45961.151741782407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45961.151741782407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45961.151741782407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45961.151741782407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45961.151741782407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45961.151741782407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45961.151741782407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45961.151741782407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45961.151741782407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45961.151741782407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45961.151741782407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45961.151741782407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45961.151741782407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45961.151741782407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45961.151741782407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45961.151741782407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45961.151741782407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45961.151741782407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45961.151741782407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45961.151741782407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45961.151741782407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45961.151741782407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45961.151741782407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45961.151741782407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45961.151741782407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45961.151741782407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45961.151741782407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45961.151741782407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45961.151741782407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45961.151741782407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45961.151741782407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45961.151741782407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45961.151741782407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45961.151741782407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45961.151741782407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45961.151741782407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45961.151741782407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45961.151741782407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45961.151741782407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45961.151741782407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45961.151741782407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45961.151741782407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45961.151741782407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45961.151741782407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45961.151741782407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45961.151741782407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45961.151741782407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45961.151741782407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45961.151741782407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45961.151741782407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45961.151741782407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45961.151741782407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45961.151741782407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45961.151741782407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45961.151741782407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45961.151741782407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45961.151741782407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45961.151741782407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45961.151741782407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45961.151741782407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45961.151741782407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45961.151741782407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45961.151741782407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45961.151741782407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45961.151741782407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45961.151741782407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45961.151741782407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45961.151741782407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45961.151741782407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45961.151741782407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45961.151741782407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45961.151741782407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45961.151741782407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45961.151741782407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45961.151741782407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45961.151741782407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45961.151741782407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45961.151741782407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45961.151741782407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45961.151741782407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45961.151741782407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45961.151741782407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45961.151741782407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45961.151741782407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45961.151741782407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45961.151741782407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45961.151741782407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45961.151741782407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45961.151741782407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45961.151741782407</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45961.151741782407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45961.151741782407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45961.151741782407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45961.151741782407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45961.151741782407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45961.151741782407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45961.151741782407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45961.151741782407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45961.151741782407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45961.151741782407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45961.151741782407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45961.151741782407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45961.151741782407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45961.151741782407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45961.151741782407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45961.151741782407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45961.151741782407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45961.151741782407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45961.151741782407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45961.151741782407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45961.151741782407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45961.151741782407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45961.151741782407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45961.151741782407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45961.151741782407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45961.151741782407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45961.151741782407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45961.151741782407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45961.151741782407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45961.151741782407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45961.151741782407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45961.151741782407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45961.151741782407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45961.151741782407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45961.151741782407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45961.151741782407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45961.151741782407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45961.151741782407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45961.151741782407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45961.151741782407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45961.151741782407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45961.151741782407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45961.151741782407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45961.151741782407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45961.151741782407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45961.151741782407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45961.151741782407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45961.151741782407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45961.151741782407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45961.151741782407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45961.151741782407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45961.151741782407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45961.151741782407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45961.151741782407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45961.151741782407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45961.151741782407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45961.151741782407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45961.151741782407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45961.151741782407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45961.151741782407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45961.151741782407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45961.151741782407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45961.151741782407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45961.151741782407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45961.151741782407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45961.151741782407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45961.151741782407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45961.151741782407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45961.151741782407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45961.151741782407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45961.151741782407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45961.151741782407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45961.151741782407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45961.151741782407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45961.151741782407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45961.151741782407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45961.151741782407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45961.151741782407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45961.151741782407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45961.151741782407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45961.151741782407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45961.151741782407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45961.151741782407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45961.151741782407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45961.151741782407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45961.151741782407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45961.151741782407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45961.151741782407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45961.151741782407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45961.151741782407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45961.151741782407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45961.151741782407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45961.151741782407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45961.151741782407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45961.151741782407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45961.151741782407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45961.151741782407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45961.151741782407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45961.151741782407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45961.151741782407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45961.151741782407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45961.151741782407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45961.151741782407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45961.151741782407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45961.151741782407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45961.151741782407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45961.151741782407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45961.151741782407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45961.151741782407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45961.151741782407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45961.151741782407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45961.151741782407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45961.151741782407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45961.151741782407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45961.151741782407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45961.151741782407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45961.151741782407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45961.151741782407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45961.151741782407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45961.151741782407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45961.151741782407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45961.151741782407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45961.151741782407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45961.151741782407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45961.151741782407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45961.151741782407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45961.151741782407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45961.151741782407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45961.151741782407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45961.151741782407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45961.151741782407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45961.151741782407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45961.151741782407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45961.151741782407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45961.151741782407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45961.151741782407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45961.151741782407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45961.151741782407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45961.151741782407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45961.151741782407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45961.151741782407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45961.151741782407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45961.151741782407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45961.151741782407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45961.151741782407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45961.151741782407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45961.151741782407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45961.151741782407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45961.151741782407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45961.151741782407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45961.151741782407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45961.151741782407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45961.151741782407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45961.151741782407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45961.151741782407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45961.151741782407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45961.151741782407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45961.151741782407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45961.151741782407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45961.151741782407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45961.151741782407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45961.151741782407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45961.151741782407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45961.151741782407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45961.151741782407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45961.151741782407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45961.151741782407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45961.151741782407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45961.151741782407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45961.151741782407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45961.151741782407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45961.151741782407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45961.151741782407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45961.151741782407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45961.151741782407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45961.151741782407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45961.151741782407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45961.151741782407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45961.151741782407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45961.151741782407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45961.151741782407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45961.151741782407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45961.151741782407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45961.151741782407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45961.151741782407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45961.151741782407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45961.151741782407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45961.151741782407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45961.151741782407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45961.151741782407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45961.151741782407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45961.151741782407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45961.151741782407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45961.151741782407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45961.151741782407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45961.151741782407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45961.151741782407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45961.151741782407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45961.151741782407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45961.151741782407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45961.151741782407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45961.151741782407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45961.151741782407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45961.151741782407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45961.151741782407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45961.151741782407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45961.151741782407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45961.151741782407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45961.151741782407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45961.151741782407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45961.151741782407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45961.151741782407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45961.151741782407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45961.151741782407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45961.151741782407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45961.151741782407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45961.151741782407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45961.151741782407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45961.151741782407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45961.151741782407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45961.151741782407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45961.151741782407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45961.151741782407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45961.151741782407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45961.151741782407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45961.151741782407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45961.151741782407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45961.151741782407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45961.151741782407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45961.151741782407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45961.151741782407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45961.151741782407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45961.151741782407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45961.151741782407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45961.151741782407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45961.151741782407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45961.151741782407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45961.151741782407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45961.151741782407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45961.151741782407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45961.151741782407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45961.151741782407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45961.151741782407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45961.151741782407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45961.151741782407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45961.151741782407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45961.151741782407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45961.151741782407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45961.151741782407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45961.151741782407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45961.151741782407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45961.151741782407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45961.151741782407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45961.151741782407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45961.151741782407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45961.151741782407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45961.151741782407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45961.151741782407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45961.151741782407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45961.151741782407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45961.151741782407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45961.151741782407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45961.151741782407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45961.151741782407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45961.151741782407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45961.151741782407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45961.151741782407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45961.151741782407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45961.151741782407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45961.151741782407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45961.151741782407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45961.151741782407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45961.151741782407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45961.151741782407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45961.151741782407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45961.151741782407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45961.151741782407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45961.151741782407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45961.151741782407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45961.151741782407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45961.151741782407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45961.151741782407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45961.151741782407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45961.151741782407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45961.151741782407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45961.151741782407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45961.151741782407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45961.151741782407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45961.151741782407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45961.151741782407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45961.151741782407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45961.151741782407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45961.151741782407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45961.151741782407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45961.151741782407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45961.151741782407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45961.151741782407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45961.151741782407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45961.151741782407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45961.151741782407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45961.151741782407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45961.151741782407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45961.151741782407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45961.151741782407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45961.151741782407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45961.151741782407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45961.151741782407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45961.151741782407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45961.151741782407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45961.151741782407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45961.151741782407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45961.151741782407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45961.151741782407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45961.151741782407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45961.151741782407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45961.151741782407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45961.151741782407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45961.151741782407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45961.151741782407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45961.151741782407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45961.151741782407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45961.151741782407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45961.151741782407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45961.151741782407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45961.151741782407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45961.151741782407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45961.151741782407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45961.151741782407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45961.151741782407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45961.151741782407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45961.151741782407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45961.151741782407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45961.151741782407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45961.151741782407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45961.151741782407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45961.151741782407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45961.151741782407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45961.151741782407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45961.151741782407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45961.151741782407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45961.151741782407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45961.151741782407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45961.151741782407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45961.151741782407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45961.151741782407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45961.151741782407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45961.151741782407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45961.151741782407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45961.151741782407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45961.151741782407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45961.151741782407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45961.151741782407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45961.151741782407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45961.151741782407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45961.151741782407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45961.151741782407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45961.151741782407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45961.151741782407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45961.151741782407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45961.151741782407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45961.151741782407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45961.151741782407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45961.151741782407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45961.151741782407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45961.151741782407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45961.151741782407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45961.151741782407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45961.151741782407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45961.151741782407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45961.151741782407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45961.151741782407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45961.151741782407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45961.151741782407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45961.151741782407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45961.151741782407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45961.151741782407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45961.151741782407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45961.151741782407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45961.151741782407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45961.151741782407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45961.151741782407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45961.151741782407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45961.151741782407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45961.151741782407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45961.151741782407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45961.151741782407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45961.151741782407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45961.151741782407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45961.151741782407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45961.151741782407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45961.151741782407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45961.151741782407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45961.151741782407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45961.151741782407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45961.151741782407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45961.151741782407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45961.151741782407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45961.151741782407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45961.151741782407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45961.151741782407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45961.151741782407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45961.151741782407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45961.151741782407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45961.151741782407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45961.151741782407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45961.151741782407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45961.151741782407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45961.151741782407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45961.151741782407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45961.151741782407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45961.151741782407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45961.151741782407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45961.151741782407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45961.151741782407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45961.151741782407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45961.151741782407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45961.151741782407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45961.151741782407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45961.151741782407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45961.151741782407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45961.151741782407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45961.151741782407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45961.151741782407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45961.151741782407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45961.151741782407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45961.151741782407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45961.151741782407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45961.151741782407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45961.151741782407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45961.151741782407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45961.151741782407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45961.151741782407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45961.151741782407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45961.151741782407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45961.151741782407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45961.151741782407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45961.151741782407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45961.151741782407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45961.151741782407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45961.151741782407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45961.151741782407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45961.151741782407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45961.151741782407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45961.151741782407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45961.151741782407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45961.151741782407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45961.151741782407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45961.151741782407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45961.151741782407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45961.151741782407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45961.151741782407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45961.151741782407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45961.151741782407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45961.151741782407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45961.151741782407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45961.151741782407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45961.151741782407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45961.151741782407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45961.151741782407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45961.151741782407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45961.151741782407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45961.151741782407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45961.151741782407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45961.151741782407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45961.151741782407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45961.151741782407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45961.151741782407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45961.151741782407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45961.151741782407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45961.151741782407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45961.151741782407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45961.151741782407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45961.151741782407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45961.151741782407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45961.151741782407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45961.151741782407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45961.151741782407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45961.151741782407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45961.151741782407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45961.151741782407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45961.151741782407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45961.151741782407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45961.151741782407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45961.151741782407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45961.151741782407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45961.151741782407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45961.151741782407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45961.151741782407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45961.151741782407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45961.151741782407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45961.151741782407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45961.151741782407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45961.151741782407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45961.151741782407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45961.151741782407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45961.151741782407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45961.151741782407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45961.151741782407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45961.151741782407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45961.151741782407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45961.151741782407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45961.151741782407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45961.151741782407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45961.151741782407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45961.151741782407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45961.151741782407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45961.151741782407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45961.151741782407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45961.151741782407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45961.151741782407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45961.151741782407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45961.151741782407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45961.151741782407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45961.151741782407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45961.151741782407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45961.151741782407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45961.151741782407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45961.151741782407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45961.151741782407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45961.151741782407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45961.151741782407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45961.151741782407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45961.151741782407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45961.151741782407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45961.151741782407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45961.151741782407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45961.151741782407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45961.151741782407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45961.151741782407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45961.151741782407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45961.151741782407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45961.151741782407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45961.151741782407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45961.151741782407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45961.151741782407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45961.151741782407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45961.151741782407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45961.151741782407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45961.151741782407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45961.151741782407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45961.151741782407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45961.151741782407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45961.151741782407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45961.151741782407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45961.151741782407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45961.151741782407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45961.151741782407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45961.151741782407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45961.151741782407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45961.151741782407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45961.151741782407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45961.151741782407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45961.151741782407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45961.151741782407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45961.151741782407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45961.151741782407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45961.151741782407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45961.151741782407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45961.151741782407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45961.151741782407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45961.151741782407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45961.151741782407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45961.151741782407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45961.151741782407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45961.151741782407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45961.151741782407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45961.151741782407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45961.151741782407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45961.151741782407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45961.151741782407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45961.151741782407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45961.151741782407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45961.151741782407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45961.151741782407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45961.151741782407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45961.151741782407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45961.151741782407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45961.151741782407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45961.151741782407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45961.151741782407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45961.151741782407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45961.151741782407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45961.151741782407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45961.151741782407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45961.151741782407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45961.151741782407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45961.151741782407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45961.151741782407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45961.151741782407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45961.151741782407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45961.151741782407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45961.151741782407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45961.151741782407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45961.151741782407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45961.151741782407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45961.151741782407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45961.151741782407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45961.151741782407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45961.151741782407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45961.151741782407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45961.151741782407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45961.151741782407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45961.151741782407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45961.151741782407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45961.151741782407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45961.151741782407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45961.151741782407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45961.151741782407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45961.151741782407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45961.151741782407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45961.151741782407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45961.151741782407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45961.151741782407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45961.151741782407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45961.151741782407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45961.151741782407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45961.151741782407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45961.151741782407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45961.151741782407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45961.151741782407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45961.151741782407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45961.151741782407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45961.151741782407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45961.151741782407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45961.151741782407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45961.151741782407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45961.151741782407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45961.151741782407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45961.151741782407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45961.151741782407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45961.151741782407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45961.151741782407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45961.151741782407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45961.151741782407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45961.151741782407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45961.151741782407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45961.151741782407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45961.151741782407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45961.151741782407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45961.151741782407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45961.151741782407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45961.151741782407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45961.151741782407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45961.151741782407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45961.151741782407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45961.151741782407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45961.151741782407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45961.151741782407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45961.151741782407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45961.151741782407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45961.151741782407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45961.151741782407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45961.151741782407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45961.151741782407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45961.151741782407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45961.151741782407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45961.151741782407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45961.151741782407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45961.151741782407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45961.151741782407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45961.151741782407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45961.151741782407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45961.151741782407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45961.151741782407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45961.151741782407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45961.151741782407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45961.151741782407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45961.151741782407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45961.151741782407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45961.151741782407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45961.151741782407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45961.151741782407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45961.151741782407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45961.151741782407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45961.151741782407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45961.151741782407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45961.151741782407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45961.151741782407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45961.151741782407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45961.151741782407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45961.151741782407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45961.151741782407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45961.151741782407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45961.151741782407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45961.151741782407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45961.151741782407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45961.151741782407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45961.151741782407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45961.151741782407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45961.151741782407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45961.151741782407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45961.151741782407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45961.151741782407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45961.151741782407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45961.151741782407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45961.151741782407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45961.151741782407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45961.151741782407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45961.151741782407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45961.151741782407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45961.151741782407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45961.151741782407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45961.151741782407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45961.151741782407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45961.151741782407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45961.151741782407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45961.151741782407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45961.151741782407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45961.151741782407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45961.151741782407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45961.151741782407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45961.151741782407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45961.151741782407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45961.151741782407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45961.151741782407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45961.151741782407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45961.151741782407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45961.151741782407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45961.151741782407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45961.151741782407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45961.151741782407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45961.151741782407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45961.151741782407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45961.151741782407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45961.151741782407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45961.151741782407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45961.151741782407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45961.151741782407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45961.151741782407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45961.151741782407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45961.151741782407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45961.151741782407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45961.151741782407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45961.151741782407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45961.151741782407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45961.151741782407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45961.151741782407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45961.151741782407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45961.151741782407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45961.151741782407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45961.151741782407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45961.151741782407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45961.151741782407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45961.151741782407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45961.151741782407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45961.151741782407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45961.151741782407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45961.151741782407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45961.151741782407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45961.151741782407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45961.151741782407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45961.151741782407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45961.151741782407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45961.151741782407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45961.151741782407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45961.151741782407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45961.151741782407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45961.151741782407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45961.151741782407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45961.151741782407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45961.151741782407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45961.151741782407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45961.151741782407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45961.151741782407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45961.151741782407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45961.151741782407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45961.151741782407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45961.151741782407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45961.151741782407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45961.151741782407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45961.151741782407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45961.151741782407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45961.151741782407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45961.151741782407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45961.151741782407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45961.151741782407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45961.151741782407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45961.151741782407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45961.151741782407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45961.151741782407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45961.151741782407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45961.151741782407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45961.151741782407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45961.151741782407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45961.151741782407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45961.151741782407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45961.151741782407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45961.151741782407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45961.151741782407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45961.151741782407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45961.151741782407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45961.151741782407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45961.151741782407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45961.151741782407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45961.151741782407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45961.151741782407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45961.151741782407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45961.151741782407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45961.151741782407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45961.151741782407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45961.151741782407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45961.151741782407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45961.151741782407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45961.151741782407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45961.151741782407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45961.151741782407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45961.151741782407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45961.151741782407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45961.151741782407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45961.151741782407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45961.151741782407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45961.151741782407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45961.151741782407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45961.151741782407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45961.151741782407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45961.151741782407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45961.151741782407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45961.151741782407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45961.151741782407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45961.151741782407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45961.151741782407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45961.151741782407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45961.151741782407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45961.151741782407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45961.151741782407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45961.151741782407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45961.151741782407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45961.151741782407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45961.151741782407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45961.151741782407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45961.151741782407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45961.151741782407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45961.151741782407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45961.151741782407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45961.151741782407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45961.151741782407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45961.151741782407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45961.151741782407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45961.151741782407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45961.151741782407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45961.151741782407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45961.151741782407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45961.151741782407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45961.151741782407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45961.151741782407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45961.151741782407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45961.151741782407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45961.151741782407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45961.151741782407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45961.151741782407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45961.151741782407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45961.151741782407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45961.151741782407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45961.151741782407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45961.151741782407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45961.151741782407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45961.151741782407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45961.151741782407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45961.151741782407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45961.151741782407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45961.151741782407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45961.151741782407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45961.151741782407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45961.151741782407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45961.151741782407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45961.151741782407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45961.151741782407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45961.151741782407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45961.151741782407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45961.151741782407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45961.151741782407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45961.151741782407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45961.151741782407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45961.151741782407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45961.151741782407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45961.151741782407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45961.151741782407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45961.151741782407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45961.151741782407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45961.151741782407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45961.151741782407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45961.151741782407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45961.151741782407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45961.151741782407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45961.151741782407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45961.151741782407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45961.151741782407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45961.151741782407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45961.151741782407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45961.151741782407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45961.151741782407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45961.151741782407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45961.151741782407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45961.151741782407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45961.151741782407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45961.151741782407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45961.151741782407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45961.151741782407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45961.151741782407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45961.151741782407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45961.151741782407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45961.151741782407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45961.151741782407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45961.151741782407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45961.151741782407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45961.151741782407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45961.151741782407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45961.151741782407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45961.151741782407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45961.151741782407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45961.151741782407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45961.151741782407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45961.151741782407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45961.151741782407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45961.151741782407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45961.151741782407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45961.151741782407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45961.151741782407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45961.151741782407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45961.151741782407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45961.151741782407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45961.151741782407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45961.151741782407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45961.151741782407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45961.151741782407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45961.151741782407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45961.151741782407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45961.151741782407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45961.151741782407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45961.151741782407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45961.151741782407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45961.151741782407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45961.151741782407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45961.151741782407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45961.151741782407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45961.151741782407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45961.151741782407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45961.151741782407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45961.151741782407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45961.151741782407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45961.151741782407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45961.151741782407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45961.151741782407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45961.151741782407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45961.151741782407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45961.151741782407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45961.151741782407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45961.151741782407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45961.151741782407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45961.151741782407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45961.151741782407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45961.151741782407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45961.151741782407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45961.151741782407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45961.151741782407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45961.151741782407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45961.151741782407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45961.151741782407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45961.151741782407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45961.151741782407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45961.151741782407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45961.151741782407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45961.151741782407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45961.151741782407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45961.151741782407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45961.151741782407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45961.151741782407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45961.151741782407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45961.151741782407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45961.151741782407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45961.151741782407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45961.151741782407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45961.151741782407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45961.151741782407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45961.151741782407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45961.151741782407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45961.151741782407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45961.151741782407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45961.151741782407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45961.151741782407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45961.151741782407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45961.151741782407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45961.151741782407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45961.151741782407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45961.151741782407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45961.151741782407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45961.151741782407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45961.151741782407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45961.151741782407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45961.151741782407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45961.151741782407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45961.151741782407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45961.151741782407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45961.151741782407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45961.151741782407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45961.151741782407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45961.151741782407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45961.151741782407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45961.151741782407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45961.151741782407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45961.151741782407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45961.151741782407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45961.151741782407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45961.151741782407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45961.151741782407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45961.151741782407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45961.151741782407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45961.151741782407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45961.151741782407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45961.151741782407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45961.151741782407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45961.151741782407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45961.151741782407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45961.151741782407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45961.151741782407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45961.151741782407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45961.151741782407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45961.151741782407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45961.151741782407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45961.151741782407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45961.151741782407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45961.151741782407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45961.151741782407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45961.151741782407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45961.151741782407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45961.151741782407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45961.151741782407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45961.151741782407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45961.151741782407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45961.151741782407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45961.151741782407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45961.151741782407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45961.151741782407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45961.151741782407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45961.151741782407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45961.151741782407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45961.151741782407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45961.151741782407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45961.151741782407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45961.151741782407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45961.151741782407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45961.151741782407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45961.151741782407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45961.151741782407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45961.151741782407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45961.151741782407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45961.151741782407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45961.151741782407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45961.151741782407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45961.151741782407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45961.151741782407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45961.151741782407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45961.151741782407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45961.151741782407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45961.151741782407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45961.151741782407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45961.151741782407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45961.151741782407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45961.151741782407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45961.151741782407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45961.151741782407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45961.151741782407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45961.151741782407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45961.151741782407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45961.151741782407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45961.151741782407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45961.151741782407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45961.151741782407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45961.151741782407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45961.151741782407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45961.151741782407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45961.151741782407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45961.151741782407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45961.151741782407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45961.151741782407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45961.151741782407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45961.151741782407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45961.151741782407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45961.151741782407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45961.151741782407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45961.151741782407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45961.151741782407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45961.151741782407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45961.151741782407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45961.151741782407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45961.151741782407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45961.151741782407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45961.151741782407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45961.151741782407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45961.151741782407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45961.151741782407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45961.151741782407</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3"/>
  <sheetViews>
    <sheetView tabSelected="1" workbookViewId="0">
      <selection activeCell="K12" sqref="K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257.67102418981085</v>
      </c>
      <c r="H2" s="99">
        <v>45703.474768518521</v>
      </c>
      <c r="I2" s="99" t="str">
        <f>IFERROR(VLOOKUP(D2,DB!A:F,6,0),"")</f>
        <v>SCECO</v>
      </c>
      <c r="J2" s="99" t="str">
        <f>IFERROR(VLOOKUP(D2,DB!A:G,7,0),"")</f>
        <v>Dead</v>
      </c>
      <c r="K2" s="101" t="s">
        <v>39110</v>
      </c>
      <c r="L2" s="94" t="str">
        <f>IFERROR(VLOOKUP(D2,DB!A:I,9,0),"")</f>
        <v>Latis</v>
      </c>
    </row>
    <row r="3" spans="1:16" ht="15" customHeight="1">
      <c r="A3" s="169" t="s">
        <v>39111</v>
      </c>
      <c r="B3" s="119" t="str">
        <f>IFERROR(VLOOKUP(D3,DB!A:K,11,0),"")</f>
        <v>R4</v>
      </c>
      <c r="C3" s="120">
        <v>1</v>
      </c>
      <c r="D3" s="94" t="s">
        <v>28974</v>
      </c>
      <c r="E3" s="98" t="s">
        <v>39021</v>
      </c>
      <c r="F3" s="123">
        <v>45960.96875</v>
      </c>
      <c r="G3" s="124">
        <f ca="1">IFERROR(NOW()-F3,"")</f>
        <v>0.1829917824070435</v>
      </c>
      <c r="H3" s="123">
        <v>45960.963101851848</v>
      </c>
      <c r="I3" s="119" t="str">
        <f>IFERROR(VLOOKUP(D3,DB!A:F,6,0),"")</f>
        <v>SCECO</v>
      </c>
      <c r="J3" s="119" t="str">
        <f>IFERROR(VLOOKUP(D3,DB!A:G,7,0),"")</f>
        <v>Weak</v>
      </c>
      <c r="K3" s="125" t="s">
        <v>39112</v>
      </c>
      <c r="L3" s="121" t="str">
        <f>IFERROR(VLOOKUP(D3,DB!A:I,9,0),"")</f>
        <v>Latis</v>
      </c>
    </row>
    <row r="4" spans="1:16" ht="30.75">
      <c r="A4" s="119" t="s">
        <v>39113</v>
      </c>
      <c r="B4" s="119" t="str">
        <f>IFERROR(VLOOKUP(D4,DB!A:K,11,0),"")</f>
        <v>R4</v>
      </c>
      <c r="C4" s="120">
        <v>1</v>
      </c>
      <c r="D4" s="94" t="s">
        <v>29147</v>
      </c>
      <c r="E4" s="98" t="s">
        <v>39021</v>
      </c>
      <c r="F4" s="123">
        <v>45961.082858796297</v>
      </c>
      <c r="G4" s="124">
        <f ca="1">IFERROR(NOW()-F4,"")</f>
        <v>6.8882986110111233E-2</v>
      </c>
      <c r="H4" s="123">
        <v>45961.098749999997</v>
      </c>
      <c r="I4" s="119" t="str">
        <f>IFERROR(VLOOKUP(D4,DB!A:F,6,0),"")</f>
        <v>SCECO</v>
      </c>
      <c r="J4" s="119" t="str">
        <f>IFERROR(VLOOKUP(D4,DB!A:G,7,0),"")</f>
        <v>Vandalized+Vandalized</v>
      </c>
      <c r="K4" s="125" t="s">
        <v>39114</v>
      </c>
      <c r="L4" s="121" t="str">
        <f>IFERROR(VLOOKUP(D4,DB!A:I,9,0),"")</f>
        <v>Latis</v>
      </c>
    </row>
    <row r="5" spans="1:16" ht="15" customHeight="1">
      <c r="A5" s="119" t="s">
        <v>39115</v>
      </c>
      <c r="B5" s="119" t="str">
        <f>IFERROR(VLOOKUP(D5,DB!A:K,11,0),"")</f>
        <v>R4</v>
      </c>
      <c r="C5" s="120">
        <v>4</v>
      </c>
      <c r="D5" s="94" t="s">
        <v>34189</v>
      </c>
      <c r="E5" s="98" t="s">
        <v>39021</v>
      </c>
      <c r="F5" s="123">
        <v>45961.129050925927</v>
      </c>
      <c r="G5" s="124">
        <f ca="1">IFERROR(NOW()-F5,"")</f>
        <v>2.2690856480039656E-2</v>
      </c>
      <c r="H5" s="123">
        <v>45961.115497685183</v>
      </c>
      <c r="I5" s="119" t="str">
        <f>IFERROR(VLOOKUP(D5,DB!A:F,6,0),"")</f>
        <v>Generator-SG</v>
      </c>
      <c r="J5" s="119" t="str">
        <f>IFERROR(VLOOKUP(D5,DB!A:G,7,0),"")</f>
        <v>Vandalized+Vandalized</v>
      </c>
      <c r="K5" s="125" t="s">
        <v>39116</v>
      </c>
      <c r="L5" s="121" t="str">
        <f>IFERROR(VLOOKUP(D5,DB!A:I,9,0),"")</f>
        <v>Latis</v>
      </c>
    </row>
    <row r="6" spans="1:16" ht="15" customHeight="1">
      <c r="A6" s="119"/>
      <c r="B6" s="119" t="str">
        <f>IFERROR(VLOOKUP(D6,DB!A:K,11,0),"")</f>
        <v/>
      </c>
      <c r="C6" s="120"/>
      <c r="D6" s="94"/>
      <c r="E6" s="98"/>
      <c r="F6" s="123"/>
      <c r="G6" s="124">
        <f ca="1">IFERROR(NOW()-F6,"")</f>
        <v>45961.151741782407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45961.151741782407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45961.151741782407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45961.151741782407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45961.151741782407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45961.151741782407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45961.151741782407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45961.151741782407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45961.151741782407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45961.151741782407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45961.151741782407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45961.151741782407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45961.151741782407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45961.151741782407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45961.151741782407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45961.151741782407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45961.151741782407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45961.151741782407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45961.151741782407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45961.151741782407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45961.151741782407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45961.151741782407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45961.151741782407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45961.151741782407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45961.151741782407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45961.151741782407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45961.151741782407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45961.151741782407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45961.151741782407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45961.151741782407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45961.151741782407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45961.151741782407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45961.151741782407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45961.151741782407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45961.151741782407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45961.151741782407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45961.151741782407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45961.151741782407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45961.151741782407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45961.151741782407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45961.151741782407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45961.151741782407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45961.151741782407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45961.151741782407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45961.151741782407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45961.151741782407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45961.151741782407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45961.151741782407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45961.151741782407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45961.151741782407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45961.151741782407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45961.151741782407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45961.151741782407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45961.151741782407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45961.151741782407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45961.151741782407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45961.151741782407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45961.151741782407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45961.151741782407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45961.151741782407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45961.151741782407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45961.151741782407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45961.151741782407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45961.151741782407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45961.151741782407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45961.151741782407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45961.151741782407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45961.151741782407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45961.151741782407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45961.151741782407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45961.151741782407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45961.151741782407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45961.151741782407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45961.151741782407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45961.151741782407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45961.151741782407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45961.151741782407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45961.151741782407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45961.151741782407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45961.151741782407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45961.151741782407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45961.151741782407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45961.151741782407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45961.151741782407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45961.151741782407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45961.151741782407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45961.151741782407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45961.151741782407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45961.151741782407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45961.151741782407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45961.151741782407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45961.151741782407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45961.151741782407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45961.151741782407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45961.151741782407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45961.151741782407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45961.151741782407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45961.151741782407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45961.151741782407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45961.151741782407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45961.151741782407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45961.151741782407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45961.151741782407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45961.151741782407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45961.151741782407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45961.151741782407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45961.151741782407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45961.151741782407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45961.151741782407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45961.151741782407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45961.151741782407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45961.151741782407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45961.151741782407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45961.151741782407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45961.151741782407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45961.151741782407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45961.151741782407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45961.151741782407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45961.151741782407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45961.151741782407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45961.151741782407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45961.151741782407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45961.151741782407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45961.151741782407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45961.151741782407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45961.151741782407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45961.151741782407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45961.151741782407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45961.151741782407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45961.151741782407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45961.151741782407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45961.151741782407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45961.151741782407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45961.151741782407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45961.151741782407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45961.151741782407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45961.151741782407</v>
      </c>
      <c r="H142" s="123"/>
      <c r="I142" s="119" t="str">
        <f>IFERROR(VLOOKUP(D142,DB!A:F,6,0),"")</f>
        <v/>
      </c>
      <c r="J142" s="119" t="str">
        <f>IFERROR(VLOOKUP(D142,DB!A:G,7,0),"")</f>
        <v/>
      </c>
      <c r="K142" s="125"/>
      <c r="L142" s="121" t="str">
        <f>IFERROR(VLOOKUP(D142,DB!A:I,9,0),"")</f>
        <v/>
      </c>
    </row>
    <row r="143" spans="1:12" ht="15" customHeight="1">
      <c r="A143" s="126"/>
      <c r="B143" s="126" t="str">
        <f>IFERROR(VLOOKUP(D143,DB!A:K,11,0),"")</f>
        <v/>
      </c>
      <c r="C143" s="127"/>
      <c r="D143" s="128"/>
      <c r="E143" s="129"/>
      <c r="F143" s="130"/>
      <c r="G143" s="131">
        <f ca="1">IFERROR(NOW()-F143,"")</f>
        <v>45961.151741782407</v>
      </c>
      <c r="H143" s="130"/>
      <c r="I143" s="126" t="str">
        <f>IFERROR(VLOOKUP(D143,DB!A:F,6,0),"")</f>
        <v/>
      </c>
      <c r="J143" s="126" t="str">
        <f>IFERROR(VLOOKUP(D143,DB!A:G,7,0),"")</f>
        <v/>
      </c>
      <c r="K143" s="132"/>
      <c r="L143" s="128" t="str">
        <f>IFERROR(VLOOKUP(D143,DB!A:I,9,0),"")</f>
        <v/>
      </c>
    </row>
  </sheetData>
  <dataValidations count="2">
    <dataValidation allowBlank="1" showInputMessage="1" showErrorMessage="1" sqref="E1" xr:uid="{A4F81451-56CC-4543-9497-104C4E44EE4B}"/>
    <dataValidation type="list" allowBlank="1" showInputMessage="1" showErrorMessage="1" sqref="E2:E3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69.319681597218732</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39102</v>
      </c>
      <c r="F3" s="38">
        <v>45926.188877314817</v>
      </c>
      <c r="G3" s="144">
        <f t="shared" ref="G3" ca="1" si="0">IFERROR(NOW()-F3,"")</f>
        <v>34.962864467590407</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39102</v>
      </c>
      <c r="F4" s="153">
        <v>45948.661111111112</v>
      </c>
      <c r="G4" s="154">
        <f ca="1">IFERROR(NOW()-F4,"")</f>
        <v>12.490630671294639</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45961.151741782407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45961.151741782407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45961.151741782407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45961.151741782407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45961.151741782407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45961.151741782407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45961.151741782407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45961.151741782407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45961.151741782407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45961.151741782407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45961.151741782407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45961.151741782407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45961.151741782407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45961.151741782407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45961.151741782407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45961.151741782407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45961.151741782407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45961.151741782407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45961.151741782407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45961.151741782407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45961.151741782407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45961.151741782407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45961.151741782407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45961.151741782407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45961.151741782407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45961.151741782407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45961.151741782407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45961.151741782407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45961.151741782407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45961.151741782407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45961.151741782407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45961.151741782407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45961.151741782407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45961.151741782407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45961.151741782407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45961.151741782407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45961.151741782407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45961.151741782407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45961.151741782407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45961.151741782407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45961.151741782407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45961.151741782407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45961.151741782407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45961.151741782407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45961.151741782407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45961.151741782407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45961.151741782407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45961.151741782407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45961.151741782407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45961.151741782407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45961.151741782407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45961.151741782407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45961.151741782407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45961.151741782407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45961.151741782407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45961.151741782407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45961.151741782407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45961.151741782407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45961.151741782407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45961.151741782407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45961.151741782407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45961.151741782407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45961.151741782407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45961.151741782407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45961.151741782407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45961.151741782407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45961.151741782407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45961.151741782407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45961.151741782407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45961.151741782407</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45961.151741782407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45961.151741782407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45961.151741782407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45961.151741782407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45961.151741782407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45961.151741782407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45961.151741782407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45961.151741782407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45961.151741782407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45961.151741782407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45961.151741782407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45961.151741782407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45961.151741782407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45961.151741782407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45961.151741782407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45961.151741782407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45961.151741782407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45961.151741782407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45961.151741782407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45961.151741782407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45961.151741782407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45961.151741782407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45961.151741782407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45961.151741782407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45961.151741782407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45961.151741782407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45961.151741782407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45961.151741782407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45961.151741782407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45961.151741782407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45961.151741782407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45961.151741782407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45961.151741782407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45961.151741782407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45961.151741782407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45961.151741782407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45961.151741782407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45961.151741782407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45961.151741782407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45961.151741782407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45961.151741782407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45961.151741782407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45961.151741782407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45961.151741782407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45961.151741782407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45961.151741782407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45961.151741782407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45961.151741782407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45961.151741782407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45961.151741782407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45961.151741782407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45961.151741782407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45961.151741782407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45961.151741782407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45961.151741782407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45961.151741782407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45961.151741782407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45961.151741782407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45961.151741782407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45961.151741782407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45961.151741782407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45961.151741782407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45961.151741782407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45961.151741782407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45961.151741782407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45961.151741782407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45961.151741782407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45961.151741782407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45961.151741782407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45961.151741782407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45961.151741782407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45961.151741782407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45961.151741782407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45961.151741782407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45961.151741782407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45961.151741782407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45961.151741782407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45961.151741782407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45961.151741782407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45961.151741782407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45961.151741782407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45961.151741782407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45961.151741782407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45961.151741782407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45961.151741782407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45961.151741782407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45961.151741782407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45961.151741782407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45961.151741782407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45961.151741782407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45961.151741782407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45961.151741782407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45961.151741782407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45961.151741782407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45961.151741782407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45961.151741782407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45961.151741782407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45961.151741782407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45961.151741782407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45961.151741782407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45961.151741782407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45961.151741782407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45961.151741782407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45961.151741782407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45961.151741782407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45961.151741782407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45961.151741782407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45961.151741782407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45961.151741782407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45961.151741782407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45961.151741782407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45961.151741782407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45961.151741782407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45961.151741782407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45961.151741782407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45961.151741782407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45961.151741782407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45961.151741782407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45961.151741782407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45961.151741782407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45961.151741782407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45961.151741782407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45961.151741782407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45961.151741782407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45961.151741782407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45961.151741782407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45961.151741782407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45961.151741782407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45961.151741782407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45961.151741782407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45961.151741782407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45961.151741782407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45961.151741782407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45961.151741782407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45961.151741782407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45961.151741782407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45961.151741782407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45961.151741782407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45961.151741782407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45961.151741782407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45961.151741782407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45961.151741782407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45961.151741782407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45961.151741782407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45961.151741782407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45961.151741782407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45961.151741782407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45961.151741782407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45961.151741782407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45961.151741782407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45961.151741782407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45961.151741782407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45961.151741782407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45961.151741782407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45961.151741782407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45961.151741782407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45961.151741782407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45961.151741782407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45961.151741782407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45961.151741782407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45961.151741782407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45961.151741782407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45961.151741782407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45961.151741782407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45961.151741782407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45961.151741782407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45961.151741782407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45961.151741782407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45961.151741782407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45961.151741782407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45961.151741782407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45961.151741782407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45961.151741782407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45961.151741782407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45961.151741782407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45961.151741782407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45961.151741782407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45961.151741782407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45961.151741782407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45961.151741782407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45961.151741782407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45961.151741782407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45961.151741782407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45961.151741782407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45961.151741782407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45961.151741782407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45961.151741782407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45961.151741782407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45961.151741782407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45961.151741782407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45961.151741782407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45961.151741782407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45961.151741782407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45961.151741782407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45961.151741782407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45961.151741782407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45961.151741782407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45961.151741782407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45961.151741782407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45961.151741782407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45961.151741782407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45961.151741782407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45961.151741782407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45961.151741782407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45961.151741782407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45961.151741782407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45961.151741782407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45961.151741782407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45961.151741782407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45961.151741782407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45961.151741782407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45961.151741782407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45961.151741782407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45961.151741782407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45961.151741782407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45961.151741782407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45961.151741782407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45961.151741782407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45961.151741782407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45961.151741782407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45961.151741782407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45961.151741782407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45961.151741782407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45961.151741782407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45961.151741782407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45961.151741782407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45961.151741782407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45961.151741782407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45961.151741782407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45961.151741782407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45961.151741782407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45961.151741782407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45961.151741782407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45961.151741782407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45961.151741782407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45961.151741782407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45961.151741782407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45961.151741782407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45961.151741782407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45961.151741782407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45961.151741782407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45961.151741782407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45961.151741782407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45961.151741782407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45961.151741782407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45961.151741782407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45961.151741782407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45961.151741782407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45961.151741782407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45961.151741782407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45961.151741782407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45961.151741782407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45961.151741782407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45961.151741782407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45961.151741782407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45961.151741782407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45961.151741782407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45961.151741782407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45961.151741782407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45961.151741782407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45961.151741782407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45961.151741782407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45961.151741782407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45961.151741782407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45961.151741782407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45961.151741782407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45961.151741782407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45961.151741782407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45961.151741782407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45961.151741782407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45961.151741782407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45961.151741782407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45961.151741782407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45961.151741782407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45961.151741782407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45961.151741782407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45961.151741782407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45961.151741782407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45961.151741782407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45961.151741782407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45961.151741782407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45961.151741782407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45961.151741782407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45961.151741782407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45961.151741782407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45961.151741782407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45961.151741782407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45961.151741782407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45961.151741782407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45961.151741782407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45961.151741782407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45961.151741782407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45961.151741782407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45961.151741782407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45961.151741782407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45961.151741782407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45961.151741782407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45961.151741782407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45961.151741782407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45961.151741782407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45961.151741782407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45961.151741782407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45961.151741782407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45961.151741782407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45961.151741782407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45961.151741782407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45961.151741782407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45961.151741782407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45961.151741782407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45961.151741782407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45961.151741782407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45961.151741782407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45961.151741782407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45961.151741782407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45961.151741782407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45961.151741782407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45961.151741782407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45961.151741782407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45961.151741782407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45961.151741782407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45961.151741782407</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72" t="s">
        <v>7857</v>
      </c>
      <c r="E2" s="106"/>
      <c r="F2" s="107"/>
      <c r="G2" s="77">
        <f ca="1">IFERROR(NOW()-F2,"-")</f>
        <v>45961.151741782407</v>
      </c>
      <c r="H2" s="107"/>
      <c r="I2" s="103" t="str">
        <f>IFERROR(VLOOKUP(D2,DB!A:F,6,0),"")</f>
        <v>SCECO-Rental-Genset</v>
      </c>
      <c r="J2" s="102" t="str">
        <f>IFERROR(VLOOKUP(D2,DB!A:G,7,0),"")</f>
        <v>New BB</v>
      </c>
      <c r="K2" s="108"/>
      <c r="L2" s="109" t="str">
        <f>IFERROR(VLOOKUP(D2,DB!A:I,9,0),"")</f>
        <v>Zain</v>
      </c>
    </row>
    <row r="3" spans="1:16383" ht="31.5" customHeight="1">
      <c r="A3" s="104"/>
      <c r="B3" s="103" t="str">
        <f>IFERROR(VLOOKUP(D3,DB!A:K,11,0),"")</f>
        <v/>
      </c>
      <c r="C3" s="105"/>
      <c r="D3" s="103"/>
      <c r="E3" s="106"/>
      <c r="F3" s="107"/>
      <c r="G3" s="77">
        <f ca="1">IFERROR(NOW()-F3,"-")</f>
        <v>45961.151741782407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45961.151741782407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45961.151741782407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45961.151741782407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45961.151741782407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45961.151741782407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45961.151741782407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45961.151741782407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45961.151741782407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45961.151741782407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45961.151741782407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45961.151741782407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45961.151741782407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45961.151741782407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45961.151741782407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45961.151741782407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45961.151741782407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45961.151741782407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45961.151741782407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45961.151741782407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45961.151741782407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45961.151741782407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45961.151741782407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45961.151741782407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45961.151741782407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45961.151741782407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45961.151741782407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45961.151741782407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45961.151741782407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45961.151741782407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45961.151741782407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45961.151741782407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45961.151741782407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45961.151741782407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45961.151741782407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45961.151741782407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45961.151741782407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45961.151741782407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45961.151741782407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45961.151741782407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45961.151741782407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45961.151741782407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45961.151741782407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45961.151741782407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45961.151741782407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45961.151741782407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45961.151741782407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45961.151741782407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45961.151741782407</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2025-10-31T00:39:28Z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