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430" documentId="120_S{2AC9BD13-BADA-5192-A53E-5A8FF88502F6}" xr6:coauthVersionLast="47" xr6:coauthVersionMax="47" xr10:uidLastSave="{DF0D1372-2925-4EA5-AB14-1CB822F2C1AD}"/>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G2" i="5"/>
  <c r="I3" i="5"/>
  <c r="B6" i="5"/>
  <c r="I6" i="5"/>
  <c r="J6" i="5"/>
  <c r="L6" i="5"/>
  <c r="B7" i="5"/>
  <c r="I7" i="5"/>
  <c r="J7" i="5"/>
  <c r="L7" i="5"/>
  <c r="B8" i="5"/>
  <c r="I8" i="5"/>
  <c r="J8" i="5"/>
  <c r="L8" i="5"/>
  <c r="B9" i="5"/>
  <c r="I9" i="5"/>
  <c r="J9" i="5"/>
  <c r="L9" i="5"/>
  <c r="B10" i="5"/>
  <c r="I10" i="5"/>
  <c r="J10" i="5"/>
  <c r="L10" i="5"/>
  <c r="B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<sst xmlns="http://schemas.openxmlformats.org/spreadsheetml/2006/main" count="180278" uniqueCount="39123">
  <si>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</si>
  <si>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</si>
  <si>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</si>
  <si>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</si>
  <si>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</si>
  <si>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</si>
  <si>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</si>
  <si>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</si>
  <si>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</si>
  <si>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</si>
  <si>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</si>
  <si>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</si>
  <si>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</si>
  <si>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</si>
  <si>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</si>
  <si>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</si>
  <si>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</si>
  <si>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</si>
  <si>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</si>
  <si>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</si>
  <si>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</si>
  <si>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</si>
  <si>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</si>
  <si>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</si>
  <si>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</si>
  <si>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</si>
  <si>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</si>
  <si>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</si>
  <si>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</si>
  <si>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</si>
  <si>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</si>
  <si>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</si>
  <si>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</si>
  <si>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</si>
  <si>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</si>
  <si>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</si>
  <si>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</si>
  <si>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</si>
  <si>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</si>
  <si>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</si>
  <si>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</si>
  <si>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</si>
  <si>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</si>
  <si>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</si>
  <si>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</si>
  <si>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</si>
  <si>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</si>
  <si>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</si>
  <si>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</si>
  <si>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</si>
  <si>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</si>
  <si>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</si>
  <si>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</si>
  <si>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</si>
  <si>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</si>
  <si>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</si>
  <si>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</si>
  <si>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</si>
  <si>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</si>
  <si>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</si>
  <si>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</si>
  <si>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</si>
  <si>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</si>
  <si>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</si>
  <si>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</si>
  <si>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</si>
  <si>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</si>
  <si>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</si>
  <si>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</si>
  <si>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</si>
  <si>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</si>
  <si>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</si>
  <si>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</si>
  <si>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</si>
  <si>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</si>
  <si>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</si>
  <si>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</si>
  <si>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</si>
  <si>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</si>
  <si>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</si>
  <si>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</si>
  <si>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</si>
  <si>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</si>
  <si>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</si>
  <si>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</si>
  <si>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</si>
  <si>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</si>
  <si>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</si>
  <si>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</si>
  <si>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</si>
  <si>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</si>
  <si>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</si>
  <si>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</si>
  <si>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</si>
  <si>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</si>
  <si>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</si>
  <si>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</si>
  <si>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</si>
  <si>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</si>
  <si>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</si>
  <si>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</si>
  <si>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</si>
  <si>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</si>
  <si>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</si>
  <si>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</si>
  <si>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</si>
  <si>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</si>
  <si>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</si>
  <si>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</si>
  <si>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</si>
  <si>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</si>
  <si>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</si>
  <si>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</si>
  <si>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</si>
  <si>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</si>
  <si>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</si>
  <si>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</si>
  <si>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</si>
  <si>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</si>
  <si>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</si>
  <si>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</si>
  <si>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</si>
  <si>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</si>
  <si>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</si>
  <si>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</si>
  <si>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</si>
  <si>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</si>
  <si>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</si>
  <si>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</si>
  <si>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</si>
  <si>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</si>
  <si>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</si>
  <si>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</si>
  <si>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</si>
  <si>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</si>
  <si>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</si>
  <si>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</si>
  <si>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</si>
  <si>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</si>
  <si>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</si>
  <si>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</si>
  <si>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</si>
  <si>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</si>
  <si>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</si>
  <si>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</si>
  <si>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</si>
  <si>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</si>
  <si>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</si>
  <si>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</si>
  <si>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</si>
  <si>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</si>
  <si>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</si>
  <si>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</si>
  <si>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</si>
  <si>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</si>
  <si>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</si>
  <si>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</si>
  <si>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</si>
  <si>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</si>
  <si>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</si>
  <si>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</si>
  <si>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</si>
  <si>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</si>
  <si>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</si>
  <si>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</si>
  <si>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</si>
  <si>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</si>
  <si>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</si>
  <si>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</si>
  <si>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</si>
  <si>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</si>
  <si>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</si>
  <si>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</si>
  <si>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</si>
  <si>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</si>
  <si>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</si>
  <si>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</si>
  <si>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</si>
  <si>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</si>
  <si>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</si>
  <si>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</si>
  <si>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</si>
  <si>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</si>
  <si>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</si>
  <si>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</si>
  <si>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</si>
  <si>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</si>
  <si>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</si>
  <si>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</si>
  <si>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</si>
  <si>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</si>
  <si>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</si>
  <si>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</si>
  <si>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</si>
  <si>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</si>
  <si>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</si>
  <si>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</si>
  <si>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</si>
  <si>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</si>
  <si>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</si>
  <si>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</si>
  <si>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</si>
  <si>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</si>
  <si>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</si>
  <si>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</si>
  <si>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</si>
  <si>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</si>
  <si>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</si>
  <si>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</si>
  <si>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</si>
  <si>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</si>
  <si>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</si>
  <si>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</si>
  <si>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</si>
  <si>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</si>
  <si>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</si>
  <si>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</si>
  <si>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</si>
  <si>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</si>
  <si>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</si>
  <si>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</si>
  <si>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</si>
  <si>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</si>
  <si>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</si>
  <si>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</si>
  <si>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</si>
  <si>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</si>
  <si>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</si>
  <si>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</si>
  <si>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</si>
  <si>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</si>
  <si>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</si>
  <si>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</si>
  <si>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</si>
  <si>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</si>
  <si>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</si>
  <si>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</si>
  <si>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</si>
  <si>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</si>
  <si>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</si>
  <si>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</si>
  <si>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</si>
  <si>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</si>
  <si>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</si>
  <si>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</si>
  <si>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</si>
  <si>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</si>
  <si>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</si>
  <si>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</si>
  <si>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</si>
  <si>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</si>
  <si>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</si>
  <si>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</si>
  <si>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</si>
  <si>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</si>
  <si>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</si>
  <si>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</si>
  <si>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</si>
  <si>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</si>
  <si>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</si>
  <si>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</si>
  <si>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</si>
  <si>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</si>
  <si>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</si>
  <si>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</si>
  <si>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</si>
  <si>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</si>
  <si>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</si>
  <si>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</si>
  <si>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</si>
  <si>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</si>
  <si>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</si>
  <si>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</si>
  <si>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</si>
  <si>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</si>
  <si>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</si>
  <si>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</si>
  <si>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</si>
  <si>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</si>
  <si>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</si>
  <si>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</si>
  <si>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</si>
  <si>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</si>
  <si>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</si>
  <si>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</si>
  <si>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</si>
  <si>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</si>
  <si>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</si>
  <si>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</si>
  <si>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</si>
  <si>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</si>
  <si>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</si>
  <si>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</si>
  <si>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</si>
  <si>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</si>
  <si>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</si>
  <si>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</si>
  <si>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</si>
  <si>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</si>
  <si>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</si>
  <si>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</si>
  <si>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</si>
  <si>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</si>
  <si>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</si>
  <si>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</si>
  <si>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</si>
  <si>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</si>
  <si>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</si>
  <si>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</si>
  <si>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</si>
  <si>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</si>
  <si>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</si>
  <si>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</si>
  <si>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</si>
  <si>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</si>
  <si>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</si>
  <si>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</si>
  <si>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</si>
  <si>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</si>
  <si>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</si>
  <si>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</si>
  <si>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</si>
  <si>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</si>
  <si>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</si>
  <si>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</si>
  <si>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</si>
  <si>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</si>
  <si>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</si>
  <si>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</si>
  <si>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</si>
  <si>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</si>
  <si>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</si>
  <si>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</si>
  <si>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</si>
  <si>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</si>
  <si>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</si>
  <si>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</si>
  <si>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</si>
  <si>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</si>
  <si>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</si>
  <si>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</si>
  <si>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</si>
  <si>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</si>
  <si>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</si>
  <si>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</si>
  <si>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</si>
  <si>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</si>
  <si>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</si>
  <si>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</si>
  <si>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</si>
  <si>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</si>
  <si>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</si>
  <si>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</si>
  <si>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</si>
  <si>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</si>
  <si>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</si>
  <si>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</si>
  <si>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</si>
  <si>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</si>
  <si>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</si>
  <si>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</si>
  <si>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</si>
  <si>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</si>
  <si>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</si>
  <si>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</si>
  <si>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</si>
  <si>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</si>
  <si>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</si>
  <si>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</si>
  <si>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</si>
  <si>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</si>
  <si>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</si>
  <si>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</si>
  <si>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</si>
  <si>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</si>
  <si>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</si>
  <si>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</si>
  <si>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</si>
  <si>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</si>
  <si>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</si>
  <si>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</si>
  <si>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</si>
  <si>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</si>
  <si>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</si>
  <si>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</si>
  <si>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</si>
  <si>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</si>
  <si>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</si>
  <si>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</si>
  <si>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</si>
  <si>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</si>
  <si>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</si>
  <si>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</si>
  <si>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</si>
  <si>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</si>
  <si>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</si>
  <si>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</si>
  <si>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</si>
  <si>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</si>
  <si>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</si>
  <si>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</si>
  <si>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</si>
  <si>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</si>
  <si>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</si>
  <si>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</si>
  <si>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</si>
  <si>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</si>
  <si>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</si>
  <si>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</si>
  <si>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</si>
  <si>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</si>
  <si>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</si>
  <si>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</si>
  <si>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</si>
  <si>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</si>
  <si>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</si>
  <si>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</si>
  <si>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</si>
  <si>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</si>
  <si>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</si>
  <si>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</si>
  <si>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</si>
  <si>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</si>
  <si>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</si>
  <si>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</si>
  <si>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</si>
  <si>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</si>
  <si>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</si>
  <si>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</si>
  <si>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</si>
  <si>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</si>
  <si>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</si>
  <si>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</si>
  <si>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</si>
  <si>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</si>
  <si>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</si>
  <si>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</si>
  <si>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</si>
  <si>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</si>
  <si>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</si>
  <si>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</si>
  <si>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</si>
  <si>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</si>
  <si>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</si>
  <si>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</si>
  <si>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</si>
  <si>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</si>
  <si>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</si>
  <si>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</si>
  <si>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</si>
  <si>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</si>
  <si>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</si>
  <si>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</si>
  <si>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</si>
  <si>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</si>
  <si>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</si>
  <si>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</si>
  <si>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</si>
  <si>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</si>
  <si>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</si>
  <si>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</si>
  <si>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</si>
  <si>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</si>
  <si>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</si>
  <si>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</si>
  <si>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</si>
  <si>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</si>
  <si>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</si>
  <si>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</si>
  <si>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</si>
  <si>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</si>
  <si>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</si>
  <si>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</si>
  <si>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</si>
  <si>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</si>
  <si>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</si>
  <si>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</si>
  <si>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</si>
  <si>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</si>
  <si>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</si>
  <si>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</si>
  <si>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</si>
  <si>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</si>
  <si>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</si>
  <si>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</si>
  <si>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</si>
  <si>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</si>
  <si>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</si>
  <si>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</si>
  <si>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</si>
  <si>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</si>
  <si>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</si>
  <si>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</si>
  <si>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</si>
  <si>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</si>
  <si>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</si>
  <si>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</si>
  <si>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</si>
  <si>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</si>
  <si>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</si>
  <si>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</si>
  <si>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</si>
  <si>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</si>
  <si>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</si>
  <si>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</si>
  <si>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</si>
  <si>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</si>
  <si>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</si>
  <si>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</si>
  <si>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</si>
  <si>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</si>
  <si>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</si>
  <si>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</si>
  <si>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</si>
  <si>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</si>
  <si>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</si>
  <si>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</si>
  <si>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</si>
  <si>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</si>
  <si>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</si>
  <si>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</si>
  <si>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</si>
  <si>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</si>
  <si>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</si>
  <si>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</si>
  <si>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</si>
  <si>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</si>
  <si>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</si>
  <si>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</si>
  <si>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</si>
  <si>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</si>
  <si>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</si>
  <si>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</si>
  <si>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</si>
  <si>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</si>
  <si>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</si>
  <si>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</si>
  <si>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</si>
  <si>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</si>
  <si>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</si>
  <si>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</si>
  <si>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</si>
  <si>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</si>
  <si>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</si>
  <si>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</si>
  <si>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</si>
  <si>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</si>
  <si>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</si>
  <si>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</si>
  <si>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</si>
  <si>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</si>
  <si>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</si>
  <si>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</si>
  <si>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</si>
  <si>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</si>
  <si>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</si>
  <si>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</si>
  <si>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</si>
  <si>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</si>
  <si>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</si>
  <si>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</si>
  <si>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</si>
  <si>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</si>
  <si>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</si>
  <si>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</si>
  <si>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</si>
  <si>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</si>
  <si>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</si>
  <si>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</si>
  <si>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</si>
  <si>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</si>
  <si>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</si>
  <si>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</si>
  <si>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</si>
  <si>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</si>
  <si>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</si>
  <si>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</si>
  <si>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</si>
  <si>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</si>
  <si>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</si>
  <si>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</si>
  <si>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</si>
  <si>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</si>
  <si>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</si>
  <si>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</si>
  <si>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</si>
  <si>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</si>
  <si>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</si>
  <si>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</si>
  <si>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</si>
  <si>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</si>
  <si>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</si>
  <si>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</si>
  <si>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</si>
  <si>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</si>
  <si>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</si>
  <si>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</si>
  <si>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</si>
  <si>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</si>
  <si>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</si>
  <si>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</si>
  <si>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</si>
  <si>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</si>
  <si>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</si>
  <si>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</si>
  <si>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</si>
  <si>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</si>
  <si>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</si>
  <si>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</si>
  <si>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</si>
  <si>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</si>
  <si>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</si>
  <si>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</si>
  <si>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</si>
  <si>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</si>
  <si>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</si>
  <si>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</si>
  <si>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</si>
  <si>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</si>
  <si>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</si>
  <si>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</si>
  <si>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</si>
  <si>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</si>
  <si>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</si>
  <si>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</si>
  <si>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</si>
  <si>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</si>
  <si>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</si>
  <si>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</si>
  <si>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</si>
  <si>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</si>
  <si>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</si>
  <si>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</si>
  <si>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</si>
  <si>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</si>
  <si>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</si>
  <si>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</si>
  <si>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</si>
  <si>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</si>
  <si>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</si>
  <si>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</si>
  <si>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</si>
  <si>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</si>
  <si>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</si>
  <si>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</si>
  <si>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</si>
  <si>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</si>
  <si>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</si>
  <si>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</si>
  <si>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</si>
  <si>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</si>
  <si>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</si>
  <si>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</si>
  <si>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</si>
  <si>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</si>
  <si>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</si>
  <si>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</si>
  <si>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</si>
  <si>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</si>
  <si>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</si>
  <si>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</si>
  <si>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</si>
  <si>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</si>
  <si>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</si>
  <si>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</si>
  <si>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</si>
  <si>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</si>
  <si>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</si>
  <si>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</si>
  <si>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</si>
  <si>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</si>
  <si>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</si>
  <si>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</si>
  <si>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</si>
  <si>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</si>
  <si>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</si>
  <si>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</si>
  <si>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</si>
  <si>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</si>
  <si>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</si>
  <si>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</si>
  <si>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</si>
  <si>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</si>
  <si>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</si>
  <si>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</si>
  <si>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</si>
  <si>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</si>
  <si>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</si>
  <si>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</si>
  <si>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</si>
  <si>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</si>
  <si>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</si>
  <si>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</si>
  <si>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</si>
  <si>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</si>
  <si>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</si>
  <si>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</si>
  <si>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</si>
  <si>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</si>
  <si>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</si>
  <si>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</si>
  <si>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</si>
  <si>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</si>
  <si>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</si>
  <si>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</si>
  <si>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</si>
  <si>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</si>
  <si>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</si>
  <si>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</si>
  <si>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</si>
  <si>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</si>
  <si>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</si>
  <si>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</si>
  <si>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</si>
  <si>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</si>
  <si>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</si>
  <si>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</si>
  <si>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</si>
  <si>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</si>
  <si>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</si>
  <si>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</si>
  <si>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</si>
  <si>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</si>
  <si>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</si>
  <si>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</si>
  <si>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</si>
  <si>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</si>
  <si>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</si>
  <si>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</si>
  <si>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</si>
  <si>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</si>
  <si>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</si>
  <si>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</si>
  <si>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</si>
  <si>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</si>
  <si>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</si>
  <si>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</si>
  <si>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</si>
  <si>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</si>
  <si>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</si>
  <si>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</si>
  <si>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</si>
  <si>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</si>
  <si>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</si>
  <si>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</si>
  <si>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</si>
  <si>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</si>
  <si>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</si>
  <si>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</si>
  <si>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</si>
  <si>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</si>
  <si>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</si>
  <si>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</si>
  <si>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</si>
  <si>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</si>
  <si>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</si>
  <si>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</si>
  <si>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</si>
  <si>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</si>
  <si>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</si>
  <si>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</si>
  <si>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</si>
  <si>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</si>
  <si>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</si>
  <si>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</si>
  <si>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</si>
  <si>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</si>
  <si>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</si>
  <si>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</si>
  <si>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</si>
  <si>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</si>
  <si>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</si>
  <si>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</si>
  <si>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</si>
  <si>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</si>
  <si>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</si>
  <si>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</si>
  <si>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</si>
  <si>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</si>
  <si>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</si>
  <si>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</si>
  <si>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</si>
  <si>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</si>
  <si>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</si>
  <si>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</si>
  <si>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</si>
  <si>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</si>
  <si>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</si>
  <si>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</si>
  <si>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</si>
  <si>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</si>
  <si>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</si>
  <si>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</si>
  <si>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</si>
  <si>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</si>
  <si>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</si>
  <si>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</si>
  <si>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</si>
  <si>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</si>
  <si>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</si>
  <si>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</si>
  <si>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</si>
  <si>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</si>
  <si>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</si>
  <si>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</si>
  <si>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</si>
  <si>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</si>
  <si>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</si>
  <si>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</si>
  <si>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</si>
  <si>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</si>
  <si>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</si>
  <si>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</si>
  <si>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</si>
  <si>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</si>
  <si>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</si>
  <si>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</si>
  <si>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</si>
  <si>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</si>
  <si>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</si>
  <si>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</si>
  <si>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</si>
  <si>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</si>
  <si>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</si>
  <si>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</si>
  <si>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</si>
  <si>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</si>
  <si>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</si>
  <si>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</si>
  <si>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</si>
  <si>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</si>
  <si>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</si>
  <si>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</si>
  <si>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</si>
  <si>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</si>
  <si>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</si>
  <si>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</si>
  <si>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</si>
  <si>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</si>
  <si>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</si>
  <si>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</si>
  <si>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</si>
  <si>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</si>
  <si>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</si>
  <si>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</si>
  <si>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</si>
  <si>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</si>
  <si>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</si>
  <si>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</si>
  <si>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</si>
  <si>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</si>
  <si>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</si>
  <si>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</si>
  <si>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</si>
  <si>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</si>
  <si>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</si>
  <si>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</si>
  <si>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</si>
  <si>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</si>
  <si>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</si>
  <si>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</si>
  <si>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</si>
  <si>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</si>
  <si>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</si>
  <si>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</si>
  <si>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</si>
  <si>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</si>
  <si>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</si>
  <si>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</si>
  <si>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</si>
  <si>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</si>
  <si>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</si>
  <si>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</si>
  <si>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</si>
  <si>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</si>
  <si>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</si>
  <si>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</si>
  <si>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</si>
  <si>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</si>
  <si>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</si>
  <si>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</si>
  <si>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</si>
  <si>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</si>
  <si>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</si>
  <si>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</si>
  <si>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</si>
  <si>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</si>
  <si>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</si>
  <si>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</si>
  <si>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</si>
  <si>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</si>
  <si>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</si>
  <si>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</si>
  <si>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</si>
  <si>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</si>
  <si>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</si>
  <si>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</si>
  <si>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</si>
  <si>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</si>
  <si>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</si>
  <si>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</si>
  <si>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</si>
  <si>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</si>
  <si>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</si>
  <si>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</si>
  <si>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</si>
  <si>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</si>
  <si>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</si>
  <si>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</si>
  <si>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</si>
  <si>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</si>
  <si>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</si>
  <si>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</si>
  <si>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</si>
  <si>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</si>
  <si>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</si>
  <si>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</si>
  <si>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</si>
  <si>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</si>
  <si>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</si>
  <si>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</si>
  <si>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</si>
  <si>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</si>
  <si>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</si>
  <si>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</si>
  <si>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</si>
  <si>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</si>
  <si>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</si>
  <si>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</si>
  <si>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</si>
  <si>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</si>
  <si>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</si>
  <si>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</si>
  <si>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</si>
  <si>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</si>
  <si>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</si>
  <si>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</si>
  <si>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</si>
  <si>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</si>
  <si>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</si>
  <si>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</si>
  <si>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</si>
  <si>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</si>
  <si>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</si>
  <si>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</si>
  <si>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</si>
  <si>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</si>
  <si>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</si>
  <si>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</si>
  <si>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</si>
  <si>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</si>
  <si>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</si>
  <si>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</si>
  <si>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</si>
  <si>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</si>
  <si>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</si>
  <si>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</si>
  <si>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</si>
  <si>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</si>
  <si>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</si>
  <si>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</si>
  <si>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</si>
  <si>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</si>
  <si>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</si>
  <si>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</si>
  <si>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</si>
  <si>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</si>
  <si>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</si>
  <si>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</si>
  <si>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</si>
  <si>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</si>
  <si>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</si>
  <si>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</si>
  <si>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</si>
  <si>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</si>
  <si>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</si>
  <si>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</si>
  <si>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</si>
  <si>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</si>
  <si>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</si>
  <si>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</si>
  <si>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</si>
  <si>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</si>
  <si>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</si>
  <si>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</si>
  <si>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</si>
  <si>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</si>
  <si>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</si>
  <si>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</si>
  <si>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</si>
  <si>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</si>
  <si>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</si>
  <si>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</si>
  <si>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</si>
  <si>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</si>
  <si>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</si>
  <si>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</si>
  <si>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</si>
  <si>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</si>
  <si>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</si>
  <si>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</si>
  <si>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</si>
  <si>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</si>
  <si>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</si>
  <si>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</si>
  <si>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</si>
  <si>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</si>
  <si>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</si>
  <si>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</si>
  <si>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</si>
  <si>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</si>
  <si>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</si>
  <si>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</si>
  <si>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</si>
  <si>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</si>
  <si>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</si>
  <si>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</si>
  <si>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</si>
  <si>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</si>
  <si>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</si>
  <si>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</si>
  <si>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</si>
  <si>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</si>
  <si>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</si>
  <si>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</si>
  <si>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</si>
  <si>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</si>
  <si>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</si>
  <si>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</si>
  <si>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</si>
  <si>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</si>
  <si>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</si>
  <si>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</si>
  <si>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</si>
  <si>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</si>
  <si>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</si>
  <si>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</si>
  <si>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</si>
  <si>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</si>
  <si>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</si>
  <si>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</si>
  <si>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</si>
  <si>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</si>
  <si>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</si>
  <si>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</si>
  <si>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</si>
  <si>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</si>
  <si>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</si>
  <si>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</si>
  <si>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</si>
  <si>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</si>
  <si>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</si>
  <si>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</si>
  <si>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</si>
  <si>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</si>
  <si>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</si>
  <si>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</si>
  <si>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</si>
  <si>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</si>
  <si>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</si>
  <si>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</si>
  <si>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</si>
  <si>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</si>
  <si>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</si>
  <si>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</si>
  <si>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</si>
  <si>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</si>
  <si>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</si>
  <si>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</si>
  <si>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</si>
  <si>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</si>
  <si>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</si>
  <si>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</si>
  <si>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</si>
  <si>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</si>
  <si>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</si>
  <si>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</si>
  <si>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</si>
  <si>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</si>
  <si>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</si>
  <si>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</si>
  <si>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</si>
  <si>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</si>
  <si>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</si>
  <si>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</si>
  <si>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</si>
  <si>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</si>
  <si>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</si>
  <si>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</si>
  <si>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</si>
  <si>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</si>
  <si>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</si>
  <si>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</si>
  <si>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</si>
  <si>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</si>
  <si>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</si>
  <si>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</si>
  <si>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</si>
  <si>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</si>
  <si>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</si>
  <si>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</si>
  <si>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</si>
  <si>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</si>
  <si>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</si>
  <si>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</si>
  <si>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</si>
  <si>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</si>
  <si>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</si>
  <si>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</si>
  <si>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</si>
  <si>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</si>
  <si>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</si>
  <si>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</si>
  <si>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</si>
  <si>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</si>
  <si>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</si>
  <si>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</si>
  <si>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</si>
  <si>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</si>
  <si>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</si>
  <si>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</si>
  <si>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</si>
  <si>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</si>
  <si>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</si>
  <si>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</si>
  <si>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</si>
  <si>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</si>
  <si>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</si>
  <si>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</si>
  <si>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</si>
  <si>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</si>
  <si>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</si>
  <si>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</si>
  <si>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</si>
  <si>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</si>
  <si>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</si>
  <si>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</si>
  <si>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</si>
  <si>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</si>
  <si>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</si>
  <si>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</si>
  <si>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</si>
  <si>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</si>
  <si>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</si>
  <si>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</si>
  <si>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</si>
  <si>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</si>
  <si>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</si>
  <si>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</si>
  <si>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</si>
  <si>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</si>
  <si>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</si>
  <si>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</si>
  <si>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</si>
  <si>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</si>
  <si>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</si>
  <si>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</si>
  <si>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</si>
  <si>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</si>
  <si>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</si>
  <si>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</si>
  <si>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</si>
  <si>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</si>
  <si>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</si>
  <si>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</si>
  <si>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</si>
  <si>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</si>
  <si>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</si>
  <si>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</si>
  <si>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</si>
  <si>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</si>
  <si>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</si>
  <si>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</si>
  <si>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</si>
  <si>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</si>
  <si>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</si>
  <si>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</si>
  <si>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</si>
  <si>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</si>
  <si>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</si>
  <si>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</si>
  <si>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</si>
  <si>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</si>
  <si>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</si>
  <si>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</si>
  <si>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</si>
  <si>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</si>
  <si>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</si>
  <si>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</si>
  <si>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</si>
  <si>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</si>
  <si>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</si>
  <si>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</si>
  <si>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</si>
  <si>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</si>
  <si>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</si>
  <si>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</si>
  <si>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</si>
  <si>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</si>
  <si>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</si>
  <si>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</si>
  <si>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</si>
  <si>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</si>
  <si>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</si>
  <si>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</si>
  <si>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</si>
  <si>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</si>
  <si>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</si>
  <si>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</si>
  <si>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</si>
  <si>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</si>
  <si>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</si>
  <si>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</si>
  <si>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</si>
  <si>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</si>
  <si>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</si>
  <si>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</si>
  <si>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</si>
  <si>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</si>
  <si>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</si>
  <si>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</si>
  <si>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</si>
  <si>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</si>
  <si>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</si>
  <si>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</si>
  <si>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</si>
  <si>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</si>
  <si>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</si>
  <si>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</si>
  <si>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</si>
  <si>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</si>
  <si>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</si>
  <si>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</si>
  <si>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</si>
  <si>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</si>
  <si>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</si>
  <si>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</si>
  <si>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</si>
  <si>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</si>
  <si>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</si>
  <si>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</si>
  <si>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</si>
  <si>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</si>
  <si>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</si>
  <si>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</si>
  <si>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</si>
  <si>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</si>
  <si>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</si>
  <si>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</si>
  <si>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</si>
  <si>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</si>
  <si>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</si>
  <si>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</si>
  <si>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</si>
  <si>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</si>
  <si>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</si>
  <si>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</si>
  <si>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</si>
  <si>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</si>
  <si>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</si>
  <si>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</si>
  <si>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</si>
  <si>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</si>
  <si>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</si>
  <si>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</si>
  <si>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</si>
  <si>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</si>
  <si>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</si>
  <si>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</si>
  <si>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</si>
  <si>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</si>
  <si>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</si>
  <si>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</si>
  <si>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</si>
  <si>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</si>
  <si>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</si>
  <si>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</si>
  <si>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</si>
  <si>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</si>
  <si>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</si>
  <si>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</si>
  <si>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</si>
  <si>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</si>
  <si>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</si>
  <si>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</si>
  <si>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</si>
  <si>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</si>
  <si>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</si>
  <si>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</si>
  <si>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</si>
  <si>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</si>
  <si>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</si>
  <si>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</si>
  <si>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</si>
  <si>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</si>
  <si>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</si>
  <si>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</si>
  <si>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</si>
  <si>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</si>
  <si>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</si>
  <si>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</si>
  <si>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</si>
  <si>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</si>
  <si>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</si>
  <si>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</si>
  <si>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</si>
  <si>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</si>
  <si>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</si>
  <si>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</si>
  <si>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</si>
  <si>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</si>
  <si>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</si>
  <si>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</si>
  <si>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</si>
  <si>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</si>
  <si>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</si>
  <si>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</si>
  <si>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</si>
  <si>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</si>
  <si>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</si>
  <si>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</si>
  <si>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</si>
  <si>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</si>
  <si>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</si>
  <si>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</si>
  <si>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</si>
  <si>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</si>
  <si>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</si>
  <si>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</si>
  <si>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</si>
  <si>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</si>
  <si>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</si>
  <si>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</si>
  <si>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</si>
  <si>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</si>
  <si>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</si>
  <si>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</si>
  <si>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</si>
  <si>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</si>
  <si>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</si>
  <si>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</si>
  <si>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</si>
  <si>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</si>
  <si>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</si>
  <si>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</si>
  <si>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</si>
  <si>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</si>
  <si>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</si>
  <si>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</si>
  <si>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</si>
  <si>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</si>
  <si>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</si>
  <si>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</si>
  <si>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</si>
  <si>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</si>
  <si>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</si>
  <si>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</si>
  <si>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</si>
  <si>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</si>
  <si>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</si>
  <si>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</si>
  <si>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</si>
  <si>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</si>
  <si>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</si>
  <si>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</si>
  <si>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</si>
  <si>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</si>
  <si>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</si>
  <si>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</si>
  <si>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</si>
  <si>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</si>
  <si>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</si>
  <si>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</si>
  <si>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</si>
  <si>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</si>
  <si>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</si>
  <si>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</si>
  <si>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</si>
  <si>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</si>
  <si>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</si>
  <si>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</si>
  <si>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</si>
  <si>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</si>
  <si>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</si>
  <si>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</si>
  <si>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</si>
  <si>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</si>
  <si>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</si>
  <si>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</si>
  <si>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</si>
  <si>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</si>
  <si>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</si>
  <si>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</si>
  <si>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</si>
  <si>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</si>
  <si>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</si>
  <si>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</si>
  <si>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</si>
  <si>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</si>
  <si>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</si>
  <si>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</si>
  <si>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</si>
  <si>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</si>
  <si>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</si>
  <si>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</si>
  <si>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</si>
  <si>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</si>
  <si>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</si>
  <si>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</si>
  <si>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</si>
  <si>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</si>
  <si>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</si>
  <si>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</si>
  <si>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</si>
  <si>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</si>
  <si>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</si>
  <si>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</si>
  <si>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</si>
  <si>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</si>
  <si>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</si>
  <si>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</si>
  <si>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</si>
  <si>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</si>
  <si>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</si>
  <si>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</si>
  <si>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</si>
  <si>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</si>
  <si>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</si>
  <si>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</si>
  <si>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</si>
  <si>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</si>
  <si>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</si>
  <si>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</si>
  <si>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</si>
  <si>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</si>
  <si>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</si>
  <si>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</si>
  <si>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</si>
  <si>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</si>
  <si>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</si>
  <si>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</si>
  <si>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</si>
  <si>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</si>
  <si>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</si>
  <si>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</si>
  <si>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</si>
  <si>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</si>
  <si>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</si>
  <si>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</si>
  <si>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</si>
  <si>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</si>
  <si>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</si>
  <si>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</si>
  <si>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</si>
  <si>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</si>
  <si>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</si>
  <si>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</si>
  <si>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</si>
  <si>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</si>
  <si>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</si>
  <si>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</si>
  <si>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</si>
  <si>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</si>
  <si>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</si>
  <si>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</si>
  <si>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</si>
  <si>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</si>
  <si>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</si>
  <si>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</si>
  <si>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</si>
  <si>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</si>
  <si>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</si>
  <si>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</si>
  <si>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</si>
  <si>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</si>
  <si>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</si>
  <si>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</si>
  <si>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</si>
  <si>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</si>
  <si>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</si>
  <si>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</si>
  <si>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</si>
  <si>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</si>
  <si>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</si>
  <si>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</si>
  <si>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</si>
  <si>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</si>
  <si>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</si>
  <si>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</si>
  <si>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</si>
  <si>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</si>
  <si>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</si>
  <si>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</si>
  <si>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</si>
  <si>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</si>
  <si>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</si>
  <si>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</si>
  <si>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</si>
  <si>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</si>
  <si>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</si>
  <si>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</si>
  <si>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</si>
  <si>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</si>
  <si>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</si>
  <si>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</si>
  <si>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</si>
  <si>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</si>
  <si>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</si>
  <si>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</si>
  <si>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</si>
  <si>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</si>
  <si>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</si>
  <si>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</si>
  <si>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</si>
  <si>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</si>
  <si>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</si>
  <si>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</si>
  <si>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</si>
  <si>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</si>
  <si>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</si>
  <si>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</si>
  <si>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</si>
  <si>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</si>
  <si>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</si>
  <si>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</si>
  <si>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</si>
  <si>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</si>
  <si>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</si>
  <si>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</si>
  <si>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</si>
  <si>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</si>
  <si>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</si>
  <si>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</si>
  <si>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</si>
  <si>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</si>
  <si>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</si>
  <si>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</si>
  <si>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</si>
  <si>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</si>
  <si>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</si>
  <si>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</si>
  <si>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</si>
  <si>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</si>
  <si>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</si>
  <si>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</si>
  <si>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</si>
  <si>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</si>
  <si>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</si>
  <si>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</si>
  <si>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</si>
  <si>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</si>
  <si>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</si>
  <si>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</si>
  <si>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</si>
  <si>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</si>
  <si>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</si>
  <si>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</si>
  <si>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</si>
  <si>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</si>
  <si>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</si>
  <si>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</si>
  <si>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</si>
  <si>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</si>
  <si>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</si>
  <si>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</si>
  <si>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</si>
  <si>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</si>
  <si>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</si>
  <si>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</si>
  <si>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</si>
  <si>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</si>
  <si>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</si>
  <si>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</si>
  <si>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</si>
  <si>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</si>
  <si>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</si>
  <si>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</si>
  <si>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</si>
  <si>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</si>
  <si>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</si>
  <si>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</si>
  <si>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</si>
  <si>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</si>
  <si>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</si>
  <si>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</si>
  <si>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</si>
  <si>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</si>
  <si>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</si>
  <si>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</si>
  <si>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</si>
  <si>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</si>
  <si>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</si>
  <si>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</si>
  <si>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</si>
  <si>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</si>
  <si>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</si>
  <si>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</si>
  <si>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</si>
  <si>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</si>
  <si>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</si>
  <si>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</si>
  <si>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</si>
  <si>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</si>
  <si>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</si>
  <si>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</si>
  <si>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</si>
  <si>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</si>
  <si>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</si>
  <si>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</si>
  <si>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</si>
  <si>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</si>
  <si>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</si>
  <si>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</si>
  <si>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</si>
  <si>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</si>
  <si>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</si>
  <si>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</si>
  <si>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</si>
  <si>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</si>
  <si>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</si>
  <si>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</si>
  <si>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</si>
  <si>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</si>
  <si>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</si>
  <si>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</si>
  <si>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</si>
  <si>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</si>
  <si>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</si>
  <si>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</si>
  <si>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</si>
  <si>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</si>
  <si>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</si>
  <si>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</si>
  <si>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</si>
  <si>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</si>
  <si>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</si>
  <si>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</si>
  <si>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</si>
  <si>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</si>
  <si>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</si>
  <si>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</si>
  <si>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</si>
  <si>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</si>
  <si>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</si>
  <si>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</si>
  <si>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</si>
  <si>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</si>
  <si>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</si>
  <si>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</si>
  <si>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</si>
  <si>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</si>
  <si>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</si>
  <si>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</si>
  <si>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</si>
  <si>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</si>
  <si>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</si>
  <si>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</si>
  <si>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</si>
  <si>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</si>
  <si>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</si>
  <si>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</si>
  <si>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</si>
  <si>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</si>
  <si>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</si>
  <si>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</si>
  <si>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</si>
  <si>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</si>
  <si>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</si>
  <si>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</si>
  <si>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</si>
  <si>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</si>
  <si>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</si>
  <si>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</si>
  <si>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</si>
  <si>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</si>
  <si>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</si>
  <si>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</si>
  <si>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</si>
  <si>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</si>
  <si>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</si>
  <si>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</si>
  <si>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</si>
  <si>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</si>
  <si>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</si>
  <si>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</si>
  <si>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</si>
  <si>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</si>
  <si>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</si>
  <si>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</si>
  <si>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</si>
  <si>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</si>
  <si>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</si>
  <si>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</si>
  <si>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</si>
  <si>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</si>
  <si>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</si>
  <si>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</si>
  <si>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</si>
  <si>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</si>
  <si>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</si>
  <si>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</si>
  <si>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</si>
  <si>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</si>
  <si>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</si>
  <si>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</si>
  <si>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</si>
  <si>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</si>
  <si>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</si>
  <si>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</si>
  <si>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</si>
  <si>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</si>
  <si>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</si>
  <si>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</si>
  <si>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</si>
  <si>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</si>
  <si>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</si>
  <si>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</si>
  <si>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</si>
  <si>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</si>
  <si>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</si>
  <si>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</si>
  <si>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</si>
  <si>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</si>
  <si>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</si>
  <si>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</si>
  <si>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</si>
  <si>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</si>
  <si>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</si>
  <si>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</si>
  <si>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</si>
  <si>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</si>
  <si>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</si>
  <si>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</si>
  <si>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</si>
  <si>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</si>
  <si>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</si>
  <si>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</si>
  <si>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</si>
  <si>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</si>
  <si>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</si>
  <si>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</si>
  <si>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</si>
  <si>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</si>
  <si>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</si>
  <si>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</si>
  <si>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</si>
  <si>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</si>
  <si>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</si>
  <si>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</si>
  <si>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</si>
  <si>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</si>
  <si>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</si>
  <si>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</si>
  <si>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</si>
  <si>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</si>
  <si>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</si>
  <si>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</si>
  <si>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</si>
  <si>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</si>
  <si>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</si>
  <si>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</si>
  <si>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</si>
  <si>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</si>
  <si>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</si>
  <si>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</si>
  <si>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</si>
  <si>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</si>
  <si>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</si>
  <si>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</si>
  <si>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</si>
  <si>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</si>
  <si>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</si>
  <si>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</si>
  <si>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</si>
  <si>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</si>
  <si>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</si>
  <si>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</si>
  <si>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</si>
  <si>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</si>
  <si>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</si>
  <si>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</si>
  <si>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</si>
  <si>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</si>
  <si>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</si>
  <si>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</si>
  <si>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</si>
  <si>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</si>
  <si>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</si>
  <si>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</si>
  <si>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</si>
  <si>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</si>
  <si>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</si>
  <si>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</si>
  <si>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</si>
  <si>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</si>
  <si>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</si>
  <si>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</si>
  <si>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</si>
  <si>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</si>
  <si>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</si>
  <si>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</si>
  <si>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</si>
  <si>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</si>
  <si>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</si>
  <si>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</si>
  <si>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</si>
  <si>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</si>
  <si>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</si>
  <si>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</si>
  <si>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</si>
  <si>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</si>
  <si>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</si>
  <si>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</si>
  <si>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</si>
  <si>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</si>
  <si>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</si>
  <si>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</si>
  <si>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</si>
  <si>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</si>
  <si>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</si>
  <si>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</si>
  <si>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</si>
  <si>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</si>
  <si>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</si>
  <si>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</si>
  <si>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</si>
  <si>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</si>
  <si>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</si>
  <si>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</si>
  <si>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</si>
  <si>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</si>
  <si>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</si>
  <si>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</si>
  <si>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</si>
  <si>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</si>
  <si>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</si>
  <si>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</si>
  <si>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</si>
  <si>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</si>
  <si>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</si>
  <si>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</si>
  <si>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</si>
  <si>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</si>
  <si>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</si>
  <si>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</si>
  <si>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</si>
  <si>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</si>
  <si>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</si>
  <si>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</si>
  <si>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</si>
  <si>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</si>
  <si>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</si>
  <si>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</si>
  <si>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</si>
  <si>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</si>
  <si>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</si>
  <si>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</si>
  <si>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</si>
  <si>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</si>
  <si>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</si>
  <si>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</si>
  <si>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</si>
  <si>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</si>
  <si>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</si>
  <si>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</si>
  <si>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</si>
  <si>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</si>
  <si>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</si>
  <si>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</si>
  <si>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</si>
  <si>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</si>
  <si>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</si>
  <si>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</si>
  <si>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</si>
  <si>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</si>
  <si>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</si>
  <si>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</si>
  <si>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</si>
  <si>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</si>
  <si>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</si>
  <si>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</si>
  <si>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</si>
  <si>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</si>
  <si>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</si>
  <si>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</si>
  <si>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</si>
  <si>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</si>
  <si>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</si>
  <si>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</si>
  <si>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</si>
  <si>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</si>
  <si>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</si>
  <si>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</si>
  <si>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</si>
  <si>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</si>
  <si>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</si>
  <si>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</si>
  <si>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</si>
  <si>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</si>
  <si>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</si>
  <si>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</si>
  <si>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</si>
  <si>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</si>
  <si>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</si>
  <si>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</si>
  <si>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</si>
  <si>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</si>
  <si>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</si>
  <si>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</si>
  <si>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</si>
  <si>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</si>
  <si>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</si>
  <si>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</si>
  <si>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</si>
  <si>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</si>
  <si>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</si>
  <si>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</si>
  <si>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</si>
  <si>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</si>
  <si>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</si>
  <si>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</si>
  <si>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</si>
  <si>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</si>
  <si>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</si>
  <si>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</si>
  <si>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</si>
  <si>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</si>
  <si>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</si>
  <si>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</si>
  <si>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</si>
  <si>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</si>
  <si>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</si>
  <si>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</si>
  <si>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</si>
  <si>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</si>
  <si>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</si>
  <si>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</si>
  <si>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</si>
  <si>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</si>
  <si>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</si>
  <si>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</si>
  <si>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</si>
  <si>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</si>
  <si>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</si>
  <si>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</si>
  <si>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</si>
  <si>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</si>
  <si>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</si>
  <si>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</si>
  <si>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</si>
  <si>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</si>
  <si>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</si>
  <si>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</si>
  <si>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</si>
  <si>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</si>
  <si>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</si>
  <si>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</si>
  <si>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</si>
  <si>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</si>
  <si>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</si>
  <si>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</si>
  <si>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</si>
  <si>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</si>
  <si>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</si>
  <si>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</si>
  <si>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</si>
  <si>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</si>
  <si>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</si>
  <si>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</si>
  <si>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</si>
  <si>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</si>
  <si>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</si>
  <si>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</si>
  <si>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</si>
  <si>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</si>
  <si>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</si>
  <si>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</si>
  <si>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</si>
  <si>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</si>
  <si>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</si>
  <si>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</si>
  <si>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</si>
  <si>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</si>
  <si>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</si>
  <si>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</si>
  <si>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</si>
  <si>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</si>
  <si>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</si>
  <si>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</si>
  <si>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</si>
  <si>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</si>
  <si>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</si>
  <si>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</si>
  <si>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</si>
  <si>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</si>
  <si>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</si>
  <si>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</si>
  <si>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</si>
  <si>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</si>
  <si>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</si>
  <si>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</si>
  <si>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</si>
  <si>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</si>
  <si>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</si>
  <si>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</si>
  <si>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</si>
  <si>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</si>
  <si>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</si>
  <si>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</si>
  <si>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</si>
  <si>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</si>
  <si>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</si>
  <si>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</si>
  <si>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</si>
  <si>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</si>
  <si>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</si>
  <si>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</si>
  <si>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</si>
  <si>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</si>
  <si>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</si>
  <si>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</si>
  <si>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</si>
  <si>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</si>
  <si>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</si>
  <si>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</si>
  <si>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</si>
  <si>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</si>
  <si>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</si>
  <si>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</si>
  <si>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</si>
  <si>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</si>
  <si>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</si>
  <si>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</si>
  <si>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</si>
  <si>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</si>
  <si>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</si>
  <si>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</si>
  <si>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</si>
  <si>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</si>
  <si>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</si>
  <si>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</si>
  <si>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</si>
  <si>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</si>
  <si>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</si>
  <si>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</si>
  <si>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</si>
  <si>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</si>
  <si>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</si>
  <si>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</si>
  <si>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</si>
  <si>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</si>
  <si>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</si>
  <si>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</si>
  <si>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</si>
  <si>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</si>
  <si>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</si>
  <si>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</si>
  <si>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</si>
  <si>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</si>
  <si>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</si>
  <si>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</si>
  <si>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</si>
  <si>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</si>
  <si>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</si>
  <si>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</si>
  <si>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</si>
  <si>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</si>
  <si>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</si>
  <si>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</si>
  <si>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</si>
  <si>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</si>
  <si>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</si>
  <si>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</si>
  <si>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</si>
  <si>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</si>
  <si>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</si>
  <si>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</si>
  <si>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</si>
  <si>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</si>
  <si>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</si>
  <si>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</si>
  <si>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</si>
  <si>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</si>
  <si>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</si>
  <si>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</si>
  <si>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</si>
  <si>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</si>
  <si>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</si>
  <si>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</si>
  <si>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</si>
  <si>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</si>
  <si>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</si>
  <si>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</si>
  <si>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</si>
  <si>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</si>
  <si>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</si>
  <si>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</si>
  <si>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</si>
  <si>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</si>
  <si>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</si>
  <si>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</si>
  <si>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</si>
  <si>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</si>
  <si>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</si>
  <si>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</si>
  <si>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</si>
  <si>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</si>
  <si>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</si>
  <si>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</si>
  <si>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</si>
  <si>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</si>
  <si>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</si>
  <si>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</si>
  <si>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</si>
  <si>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</si>
  <si>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</si>
  <si>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</si>
  <si>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</si>
  <si>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</si>
  <si>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</si>
  <si>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</si>
  <si>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</si>
  <si>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</si>
  <si>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</si>
  <si>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</si>
  <si>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</si>
  <si>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</si>
  <si>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</si>
  <si>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</si>
  <si>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</si>
  <si>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</si>
  <si>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</si>
  <si>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</si>
  <si>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</si>
  <si>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</si>
  <si>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</si>
  <si>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</si>
  <si>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</si>
  <si>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</si>
  <si>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</si>
  <si>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</si>
  <si>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</si>
  <si>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</si>
  <si>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</si>
  <si>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</si>
  <si>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</si>
  <si>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</si>
  <si>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</si>
  <si>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</si>
  <si>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</si>
  <si>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</si>
  <si>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</si>
  <si>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</si>
  <si>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</si>
  <si>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</si>
  <si>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</si>
  <si>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</si>
  <si>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</si>
  <si>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</si>
  <si>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</si>
  <si>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</si>
  <si>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</si>
  <si>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</si>
  <si>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</si>
  <si>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</si>
  <si>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</si>
  <si>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</si>
  <si>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</si>
  <si>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</si>
  <si>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</si>
  <si>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</si>
  <si>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</si>
  <si>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</si>
  <si>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</si>
  <si>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</si>
  <si>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</si>
  <si>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</si>
  <si>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</si>
  <si>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</si>
  <si>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</si>
  <si>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</si>
  <si>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</si>
  <si>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</si>
  <si>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</si>
  <si>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</si>
  <si>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</si>
  <si>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</si>
  <si>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</si>
  <si>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</si>
  <si>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</si>
  <si>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</si>
  <si>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</si>
  <si>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</si>
  <si>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</si>
  <si>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</si>
  <si>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</si>
  <si>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</si>
  <si>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</si>
  <si>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</si>
  <si>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</si>
  <si>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</si>
  <si>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</si>
  <si>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</si>
  <si>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</si>
  <si>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</si>
  <si>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</si>
  <si>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</si>
  <si>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</si>
  <si>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</si>
  <si>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</si>
  <si>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</si>
  <si>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</si>
  <si>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</si>
  <si>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</si>
  <si>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</si>
  <si>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</si>
  <si>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</si>
  <si>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</si>
  <si>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</si>
  <si>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</si>
  <si>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</si>
  <si>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</si>
  <si>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</si>
  <si>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</si>
  <si>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</si>
  <si>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</si>
  <si>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</si>
  <si>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</si>
  <si>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</si>
  <si>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</si>
  <si>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</si>
  <si>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</si>
  <si>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</si>
  <si>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</si>
  <si>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</si>
  <si>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</si>
  <si>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</si>
  <si>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</si>
  <si>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</si>
  <si>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</si>
  <si>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</si>
  <si>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</si>
  <si>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</si>
  <si>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</si>
  <si>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</si>
  <si>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</si>
  <si>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</si>
  <si>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</si>
  <si>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</si>
  <si>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</si>
  <si>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</si>
  <si>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</si>
  <si>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</si>
  <si>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</si>
  <si>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</si>
  <si>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</si>
  <si>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</si>
  <si>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</si>
  <si>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</si>
  <si>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</si>
  <si>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</si>
  <si>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</si>
  <si>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</si>
  <si>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</si>
  <si>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</si>
  <si>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</si>
  <si>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</si>
  <si>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</si>
  <si>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</si>
  <si>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</si>
  <si>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</si>
  <si>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</si>
  <si>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</si>
  <si>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</si>
  <si>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</si>
  <si>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</si>
  <si>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</si>
  <si>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</si>
  <si>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</si>
  <si>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</si>
  <si>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</si>
  <si>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</si>
  <si>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</si>
  <si>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</si>
  <si>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</si>
  <si>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</si>
  <si>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</si>
  <si>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</si>
  <si>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</si>
  <si>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</si>
  <si>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</si>
  <si>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</si>
  <si>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</si>
  <si>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</si>
  <si>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</si>
  <si>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</si>
  <si>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</si>
  <si>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</si>
  <si>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</si>
  <si>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</si>
  <si>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</si>
  <si>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</si>
  <si>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</si>
  <si>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</si>
  <si>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</si>
  <si>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</si>
  <si>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</si>
  <si>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</si>
  <si>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</si>
  <si>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</si>
  <si>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</si>
  <si>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</si>
  <si>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</si>
  <si>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</si>
  <si>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</si>
  <si>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</si>
  <si>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</si>
  <si>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</si>
  <si>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</si>
  <si>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</si>
  <si>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</si>
  <si>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</si>
  <si>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</si>
  <si>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</si>
  <si>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</si>
  <si>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</si>
  <si>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</si>
  <si>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</si>
  <si>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</si>
  <si>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</si>
  <si>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</si>
  <si>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</si>
  <si>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</si>
  <si>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</si>
  <si>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</si>
  <si>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</si>
  <si>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</si>
  <si>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</si>
  <si>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</si>
  <si>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</si>
  <si>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</si>
  <si>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</si>
  <si>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</si>
  <si>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</si>
  <si>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</si>
  <si>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</si>
  <si>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</si>
  <si>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</si>
  <si>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</si>
  <si>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</si>
  <si>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</si>
  <si>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</si>
  <si>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</si>
  <si>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</si>
  <si>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</si>
  <si>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</si>
  <si>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</si>
  <si>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</si>
  <si>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</si>
  <si>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</si>
  <si>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</si>
  <si>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</si>
  <si>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</si>
  <si>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</si>
  <si>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</si>
  <si>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</si>
  <si>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</si>
  <si>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</si>
  <si>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</si>
  <si>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</si>
  <si>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</si>
  <si>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</si>
  <si>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</si>
  <si>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</si>
  <si>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</si>
  <si>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</si>
  <si>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</si>
  <si>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</si>
  <si>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</si>
  <si>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</si>
  <si>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</si>
  <si>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</si>
  <si>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</si>
  <si>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</si>
  <si>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</si>
  <si>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</si>
  <si>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</si>
  <si>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</si>
  <si>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</si>
  <si>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</si>
  <si>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</si>
  <si>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</si>
  <si>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</si>
  <si>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</si>
  <si>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</si>
  <si>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</si>
  <si>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</si>
  <si>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</si>
  <si>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</si>
  <si>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</si>
  <si>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</si>
  <si>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</si>
  <si>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</si>
  <si>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</si>
  <si>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</si>
  <si>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</si>
  <si>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</si>
  <si>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</si>
  <si>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</si>
  <si>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</si>
  <si>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</si>
  <si>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</si>
  <si>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</si>
  <si>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</si>
  <si>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</si>
  <si>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</si>
  <si>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</si>
  <si>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</si>
  <si>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</si>
  <si>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</si>
  <si>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</si>
  <si>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</si>
  <si>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</si>
  <si>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</si>
  <si>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</si>
  <si>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</si>
  <si>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</si>
  <si>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</si>
  <si>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</si>
  <si>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</si>
  <si>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</si>
  <si>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</si>
  <si>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</si>
  <si>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</si>
  <si>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</si>
  <si>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</si>
  <si>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</si>
  <si>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</si>
  <si>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</si>
  <si>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</si>
  <si>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</si>
  <si>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</si>
  <si>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</si>
  <si>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</si>
  <si>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</si>
  <si>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</si>
  <si>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</si>
  <si>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</si>
  <si>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</si>
  <si>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</si>
  <si>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</si>
  <si>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</si>
  <si>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</si>
  <si>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</si>
  <si>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</si>
  <si>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</si>
  <si>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</si>
  <si>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</si>
  <si>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</si>
  <si>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</si>
  <si>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</si>
  <si>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</si>
  <si>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</si>
  <si>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</si>
  <si>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</si>
  <si>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</si>
  <si>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</si>
  <si>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</si>
  <si>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</si>
  <si>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</si>
  <si>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</si>
  <si>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</si>
  <si>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</si>
  <si>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</si>
  <si>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</si>
  <si>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</si>
  <si>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</si>
  <si>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</si>
  <si>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</si>
  <si>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</si>
  <si>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</si>
  <si>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</si>
  <si>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</si>
  <si>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</si>
  <si>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</si>
  <si>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</si>
  <si>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</si>
  <si>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</si>
  <si>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</si>
  <si>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</si>
  <si>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</si>
  <si>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</si>
  <si>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</si>
  <si>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</si>
  <si>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</si>
  <si>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</si>
  <si>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</si>
  <si>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</si>
  <si>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</si>
  <si>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</si>
  <si>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</si>
  <si>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</si>
  <si>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</si>
  <si>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</si>
  <si>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</si>
  <si>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</si>
  <si>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</si>
  <si>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</si>
  <si>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</si>
  <si>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</si>
  <si>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</si>
  <si>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</si>
  <si>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</si>
  <si>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</si>
  <si>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</si>
  <si>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</si>
  <si>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</si>
  <si>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</si>
  <si>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</si>
  <si>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</si>
  <si>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</si>
  <si>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</si>
  <si>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</si>
  <si>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</si>
  <si>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</si>
  <si>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</si>
  <si>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</si>
  <si>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</si>
  <si>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</si>
  <si>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</si>
  <si>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</si>
  <si>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</si>
  <si>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</si>
  <si>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</si>
  <si>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</si>
  <si>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</si>
  <si>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</si>
  <si>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</si>
  <si>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</si>
  <si>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</si>
  <si>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</si>
  <si>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</si>
  <si>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</si>
  <si>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</si>
  <si>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</si>
  <si>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</si>
  <si>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</si>
  <si>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</si>
  <si>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</si>
  <si>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</si>
  <si>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</si>
  <si>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</si>
  <si>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</si>
  <si>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</si>
  <si>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</si>
  <si>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</si>
  <si>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</si>
  <si>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</si>
  <si>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</si>
  <si>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</si>
  <si>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</si>
  <si>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</si>
  <si>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</si>
  <si>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</si>
  <si>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</si>
  <si>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</si>
  <si>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</si>
  <si>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</si>
  <si>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</si>
  <si>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</si>
  <si>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</si>
  <si>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</si>
  <si>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</si>
  <si>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</si>
  <si>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</si>
  <si>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</si>
  <si>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</si>
  <si>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</si>
  <si>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</si>
  <si>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</si>
  <si>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</si>
  <si>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</si>
  <si>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</si>
  <si>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</si>
  <si>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</si>
  <si>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</si>
  <si>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</si>
  <si>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</si>
  <si>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</si>
  <si>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</si>
  <si>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</si>
  <si>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</si>
  <si>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</si>
  <si>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</si>
  <si>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</si>
  <si>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</si>
  <si>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</si>
  <si>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</si>
  <si>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</si>
  <si>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</si>
  <si>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</si>
  <si>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</si>
  <si>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</si>
  <si>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</si>
  <si>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</si>
  <si>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</si>
  <si>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</si>
  <si>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</si>
  <si>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</si>
  <si>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</si>
  <si>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</si>
  <si>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</si>
  <si>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</si>
  <si>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</si>
  <si>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</si>
  <si>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</si>
  <si>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</si>
  <si>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</si>
  <si>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</si>
  <si>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</si>
  <si>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</si>
  <si>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</si>
  <si>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</si>
  <si>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</si>
  <si>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</si>
  <si>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</si>
  <si>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</si>
  <si>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</si>
  <si>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</si>
  <si>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</si>
  <si>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</si>
  <si>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</si>
  <si>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</si>
  <si>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</si>
  <si>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</si>
  <si>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</si>
  <si>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</si>
  <si>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</si>
  <si>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</si>
  <si>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</si>
  <si>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</si>
  <si>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</si>
  <si>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</si>
  <si>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</si>
  <si>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</si>
  <si>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</si>
  <si>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</si>
  <si>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</si>
  <si>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</si>
  <si>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</si>
  <si>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</si>
  <si>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</si>
  <si>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</si>
  <si>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</si>
  <si>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</si>
  <si>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</si>
  <si>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</si>
  <si>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</si>
  <si>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</si>
  <si>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</si>
  <si>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</si>
  <si>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</si>
  <si>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</si>
  <si>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</si>
  <si>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</si>
  <si>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</si>
  <si>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</si>
  <si>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</si>
  <si>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</si>
  <si>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</si>
  <si>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</si>
  <si>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</si>
  <si>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</si>
  <si>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</si>
  <si>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</si>
  <si>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</si>
  <si>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</si>
  <si>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</si>
  <si>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</si>
  <si>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</si>
  <si>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</si>
  <si>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</si>
  <si>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</si>
  <si>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</si>
  <si>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</si>
  <si>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</si>
  <si>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</si>
  <si>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</si>
  <si>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</si>
  <si>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</si>
  <si>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</si>
  <si>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</si>
  <si>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</si>
  <si>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</si>
  <si>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</si>
  <si>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</si>
  <si>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</si>
  <si>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</si>
  <si>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</si>
  <si>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</si>
  <si>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</si>
  <si>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</si>
  <si>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</si>
  <si>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</si>
  <si>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</si>
  <si>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</si>
  <si>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</si>
  <si>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</si>
  <si>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</si>
  <si>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</si>
  <si>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</si>
  <si>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</si>
  <si>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</si>
  <si>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</si>
  <si>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</si>
  <si>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</si>
  <si>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</si>
  <si>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</si>
  <si>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</si>
  <si>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</si>
  <si>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</si>
  <si>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</si>
  <si>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</si>
  <si>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</si>
  <si>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</si>
  <si>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</si>
  <si>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</si>
  <si>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</si>
  <si>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</si>
  <si>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</si>
  <si>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</si>
  <si>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</si>
  <si>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</si>
  <si>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</si>
  <si>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</si>
  <si>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</si>
  <si>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</si>
  <si>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</si>
  <si>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</si>
  <si>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</si>
  <si>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</si>
  <si>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</si>
  <si>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</si>
  <si>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</si>
  <si>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</si>
  <si>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</si>
  <si>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</si>
  <si>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</si>
  <si>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</si>
  <si>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</si>
  <si>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</si>
  <si>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</si>
  <si>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</si>
  <si>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</si>
  <si>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</si>
  <si>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</si>
  <si>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</si>
  <si>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</si>
  <si>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</si>
  <si>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</si>
  <si>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</si>
  <si>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</si>
  <si>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</si>
  <si>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</si>
  <si>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</si>
  <si>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</si>
  <si>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</si>
  <si>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</si>
  <si>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</si>
  <si>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</si>
  <si>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</si>
  <si>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</si>
  <si>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</si>
  <si>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</si>
  <si>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</si>
  <si>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</si>
  <si>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</si>
  <si>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</si>
  <si>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</si>
  <si>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</si>
  <si>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</si>
  <si>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</si>
  <si>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</si>
  <si>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</si>
  <si>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</si>
  <si>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</si>
  <si>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</si>
  <si>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</si>
  <si>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</si>
  <si>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</si>
  <si>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</si>
  <si>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</si>
  <si>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</si>
  <si>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</si>
  <si>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</si>
  <si>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</si>
  <si>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</si>
  <si>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</si>
  <si>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</si>
  <si>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</si>
  <si>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</si>
  <si>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</si>
  <si>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</si>
  <si>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</si>
  <si>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</si>
  <si>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</si>
  <si>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</si>
  <si>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</si>
  <si>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</si>
  <si>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</si>
  <si>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</si>
  <si>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</si>
  <si>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</si>
  <si>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</si>
  <si>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</si>
  <si>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</si>
  <si>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</si>
  <si>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</si>
  <si>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</si>
  <si>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</si>
  <si>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</si>
  <si>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</si>
  <si>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</si>
  <si>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</si>
  <si>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</si>
  <si>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</si>
  <si>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</si>
  <si>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</si>
  <si>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</si>
  <si>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</si>
  <si>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</si>
  <si>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</si>
  <si>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</si>
  <si>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</si>
  <si>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</si>
  <si>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</si>
  <si>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</si>
  <si>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</si>
  <si>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</si>
  <si>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</si>
  <si>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</si>
  <si>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</si>
  <si>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</si>
  <si>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</si>
  <si>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</si>
  <si>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</si>
  <si>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</si>
  <si>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</si>
  <si>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</si>
  <si>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</si>
  <si>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</si>
  <si>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</si>
  <si>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</si>
  <si>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</si>
  <si>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</si>
  <si>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</si>
  <si>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</si>
  <si>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</si>
  <si>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</si>
  <si>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</si>
  <si>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</si>
  <si>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</si>
  <si>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</si>
  <si>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</si>
  <si>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</si>
  <si>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</si>
  <si>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</si>
  <si>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</si>
  <si>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</si>
  <si>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</si>
  <si>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</si>
  <si>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</si>
  <si>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</si>
  <si>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</si>
  <si>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</si>
  <si>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</si>
  <si>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</si>
  <si>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</si>
  <si>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</si>
  <si>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</si>
  <si>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</si>
  <si>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</si>
  <si>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</si>
  <si>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</si>
  <si>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</si>
  <si>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</si>
  <si>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</si>
  <si>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</si>
  <si>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</si>
  <si>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</si>
  <si>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</si>
  <si>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</si>
  <si>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</si>
  <si>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</si>
  <si>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</si>
  <si>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</si>
  <si>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</si>
  <si>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</si>
  <si>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</si>
  <si>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</si>
  <si>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</si>
  <si>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</si>
  <si>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</si>
  <si>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</si>
  <si>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</si>
  <si>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</si>
  <si>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</si>
  <si>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</si>
  <si>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</si>
  <si>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</si>
  <si>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</si>
  <si>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</si>
  <si>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</si>
  <si>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</si>
  <si>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</si>
  <si>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</si>
  <si>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</si>
  <si>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</si>
  <si>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</si>
  <si>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</si>
  <si>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</si>
  <si>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</si>
  <si>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</si>
  <si>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</si>
  <si>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</si>
  <si>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</si>
  <si>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</si>
  <si>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</si>
  <si>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</si>
  <si>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</si>
  <si>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</si>
  <si>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</si>
  <si>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</si>
  <si>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</si>
  <si>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</si>
  <si>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</si>
  <si>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</si>
  <si>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</si>
  <si>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</si>
  <si>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</si>
  <si>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</si>
  <si>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</si>
  <si>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</si>
  <si>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</si>
  <si>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</si>
  <si>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</si>
  <si>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</si>
  <si>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</si>
  <si>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</si>
  <si>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</si>
  <si>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</si>
  <si>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</si>
  <si>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</si>
  <si>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</si>
  <si>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</si>
  <si>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</si>
  <si>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</si>
  <si>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</si>
  <si>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</si>
  <si>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</si>
  <si>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</si>
  <si>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</si>
  <si>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</si>
  <si>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</si>
  <si>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</si>
  <si>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</si>
  <si>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</si>
  <si>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</si>
  <si>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</si>
  <si>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</si>
  <si>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</si>
  <si>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</si>
  <si>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</si>
  <si>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</si>
  <si>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</si>
  <si>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</si>
  <si>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</si>
  <si>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</si>
  <si>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</si>
  <si>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</si>
  <si>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</si>
  <si>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</si>
  <si>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</si>
  <si>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</si>
  <si>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</si>
  <si>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</si>
  <si>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</si>
  <si>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</si>
  <si>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</si>
  <si>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</si>
  <si>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</si>
  <si>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</si>
  <si>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</si>
  <si>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</si>
  <si>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</si>
  <si>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</si>
  <si>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</si>
  <si>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</si>
  <si>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</si>
  <si>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</si>
  <si>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</si>
  <si>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</si>
  <si>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</si>
  <si>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</si>
  <si>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</si>
  <si>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</si>
  <si>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</si>
  <si>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</si>
  <si>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</si>
  <si>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</si>
  <si>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</si>
  <si>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</si>
  <si>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</si>
  <si>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</si>
  <si>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</si>
  <si>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</si>
  <si>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</si>
  <si>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</si>
  <si>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</si>
  <si>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</si>
  <si>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</si>
  <si>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</si>
  <si>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</si>
  <si>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</si>
  <si>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</si>
  <si>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</si>
  <si>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</si>
  <si>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</si>
  <si>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</si>
  <si>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</si>
  <si>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</si>
  <si>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</si>
  <si>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</si>
  <si>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</si>
  <si>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</si>
  <si>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</si>
  <si>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</si>
  <si>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</si>
  <si>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</si>
  <si>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</si>
  <si>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</si>
  <si>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</si>
  <si>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</si>
  <si>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</si>
  <si>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</si>
  <si>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</si>
  <si>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</si>
  <si>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</si>
  <si>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</si>
  <si>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</si>
  <si>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</si>
  <si>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</si>
  <si>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</si>
  <si>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</si>
  <si>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</si>
  <si>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</si>
  <si>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</si>
  <si>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</si>
  <si>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</si>
  <si>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</si>
  <si>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</si>
  <si>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</si>
  <si>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</si>
  <si>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</si>
  <si>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</si>
  <si>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</si>
  <si>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</si>
  <si>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</si>
  <si>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</si>
  <si>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</si>
  <si>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</si>
  <si>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</si>
  <si>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</si>
  <si>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</si>
  <si>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</si>
  <si>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</si>
  <si>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</si>
  <si>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</si>
  <si>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</si>
  <si>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</si>
  <si>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</si>
  <si>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</si>
  <si>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</si>
  <si>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</si>
  <si>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</si>
  <si>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</si>
  <si>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</si>
  <si>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</si>
  <si>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</si>
  <si>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</si>
  <si>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</si>
  <si>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</si>
  <si>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</si>
  <si>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</si>
  <si>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</si>
  <si>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</si>
  <si>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</si>
  <si>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</si>
  <si>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</si>
  <si>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</si>
  <si>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</si>
  <si>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</si>
  <si>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</si>
  <si>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</si>
  <si>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</si>
  <si>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</si>
  <si>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</si>
  <si>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</si>
  <si>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</si>
  <si>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</si>
  <si>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</si>
  <si>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</si>
  <si>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</si>
  <si>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</si>
  <si>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</si>
  <si>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</si>
  <si>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</si>
  <si>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</si>
  <si>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</si>
  <si>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</si>
  <si>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</si>
  <si>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</si>
  <si>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</si>
  <si>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</si>
  <si>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</si>
  <si>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</si>
  <si>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</si>
  <si>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</si>
  <si>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</si>
  <si>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</si>
  <si>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</si>
  <si>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</si>
  <si>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</si>
  <si>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</si>
  <si>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</si>
  <si>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</si>
  <si>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</si>
  <si>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</si>
  <si>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</si>
  <si>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</si>
  <si>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</si>
  <si>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</si>
  <si>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</si>
  <si>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</si>
  <si>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</si>
  <si>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</si>
  <si>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</si>
  <si>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</si>
  <si>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</si>
  <si>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</si>
  <si>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</si>
  <si>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</si>
  <si>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</si>
  <si>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</si>
  <si>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</si>
  <si>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</si>
  <si>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</si>
  <si>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</si>
  <si>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</si>
  <si>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</si>
  <si>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</si>
  <si>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</si>
  <si>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</si>
  <si>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</si>
  <si>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</si>
  <si>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</si>
  <si>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</si>
  <si>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</si>
  <si>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</si>
  <si>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</si>
  <si>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</si>
  <si>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</si>
  <si>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</si>
  <si>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</si>
  <si>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</si>
  <si>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</si>
  <si>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</si>
  <si>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</si>
  <si>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</si>
  <si>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</si>
  <si>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</si>
  <si>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</si>
  <si>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</si>
  <si>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</si>
  <si>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</si>
  <si>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</si>
  <si>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</si>
  <si>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</si>
  <si>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</si>
  <si>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</si>
  <si>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</si>
  <si>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</si>
  <si>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</si>
  <si>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</si>
  <si>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</si>
  <si>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</si>
  <si>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</si>
  <si>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</si>
  <si>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</si>
  <si>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</si>
  <si>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</si>
  <si>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</si>
  <si>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</si>
  <si>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</si>
  <si>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</si>
  <si>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</si>
  <si>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</si>
  <si>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</si>
  <si>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</si>
  <si>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</si>
  <si>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</si>
  <si>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</si>
  <si>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</si>
  <si>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</si>
  <si>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</si>
  <si>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</si>
  <si>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</si>
  <si>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</si>
  <si>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</si>
  <si>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</si>
  <si>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</si>
  <si>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</si>
  <si>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</si>
  <si>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</si>
  <si>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</si>
  <si>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</si>
  <si>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</si>
  <si>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</si>
  <si>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</si>
  <si>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</si>
  <si>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</si>
  <si>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</si>
  <si>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</si>
  <si>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</si>
  <si>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</si>
  <si>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</si>
  <si>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</si>
  <si>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</si>
  <si>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</si>
  <si>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</si>
  <si>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</si>
  <si>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</si>
  <si>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</si>
  <si>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</si>
  <si>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</si>
  <si>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</si>
  <si>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</si>
  <si>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</si>
  <si>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</si>
  <si>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</si>
  <si>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</si>
  <si>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</si>
  <si>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</si>
  <si>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</si>
  <si>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</si>
  <si>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</si>
  <si>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</si>
  <si>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</si>
  <si>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</si>
  <si>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</si>
  <si>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</si>
  <si>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</si>
  <si>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</si>
  <si>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</si>
  <si>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</si>
  <si>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</si>
  <si>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</si>
  <si>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</si>
  <si>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</si>
  <si>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</si>
  <si>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</si>
  <si>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</si>
  <si>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</si>
  <si>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</si>
  <si>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</si>
  <si>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</si>
  <si>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</si>
  <si>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</si>
  <si>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</si>
  <si>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</si>
  <si>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</si>
  <si>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</si>
  <si>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</si>
  <si>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</si>
  <si>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</si>
  <si>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</si>
  <si>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</si>
  <si>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</si>
  <si>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</si>
  <si>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</si>
  <si>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</si>
  <si>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</si>
  <si>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</si>
  <si>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</si>
  <si>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</si>
  <si>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</si>
  <si>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</si>
  <si>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</si>
  <si>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</si>
  <si>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</si>
  <si>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</si>
  <si>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</si>
  <si>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</si>
  <si>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</si>
  <si>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</si>
  <si>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</si>
  <si>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</si>
  <si>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</si>
  <si>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</si>
  <si>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</si>
  <si>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</si>
  <si>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</si>
  <si>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</si>
  <si>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</si>
  <si>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</si>
  <si>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</si>
  <si>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</si>
  <si>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</si>
  <si>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</si>
  <si>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</si>
  <si>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</si>
  <si>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</si>
  <si>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</si>
  <si>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</si>
  <si>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</si>
  <si>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</si>
  <si>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</si>
  <si>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</si>
  <si>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</si>
  <si>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</si>
  <si>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</si>
  <si>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</si>
  <si>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</si>
  <si>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</si>
  <si>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</si>
  <si>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</si>
  <si>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</si>
  <si>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</si>
  <si>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</si>
  <si>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</si>
  <si>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</si>
  <si>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</si>
  <si>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</si>
  <si>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</si>
  <si>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</si>
  <si>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</si>
  <si>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</si>
  <si>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</si>
  <si>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</si>
  <si>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</si>
  <si>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</si>
  <si>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</si>
  <si>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</si>
  <si>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</si>
  <si>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</si>
  <si>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</si>
  <si>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</si>
  <si>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</si>
  <si>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</si>
  <si>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</si>
  <si>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</si>
  <si>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</si>
  <si>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</si>
  <si>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</si>
  <si>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</si>
  <si>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</si>
  <si>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</si>
  <si>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</si>
  <si>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</si>
  <si>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</si>
  <si>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</si>
  <si>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</si>
  <si>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</si>
  <si>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</si>
  <si>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</si>
  <si>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</si>
  <si>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</si>
  <si>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</si>
  <si>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</si>
  <si>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</si>
  <si>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</si>
  <si>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</si>
  <si>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</si>
  <si>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</si>
  <si>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</si>
  <si>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</si>
  <si>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</si>
  <si>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</si>
  <si>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</si>
  <si>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</si>
  <si>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</si>
  <si>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</si>
  <si>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</si>
  <si>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</si>
  <si>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</si>
  <si>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</si>
  <si>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</si>
  <si>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</si>
  <si>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</si>
  <si>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</si>
  <si>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</si>
  <si>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</si>
  <si>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</si>
  <si>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</si>
  <si>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</si>
  <si>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</si>
  <si>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</si>
  <si>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</si>
  <si>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</si>
  <si>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</si>
  <si>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</si>
  <si>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</si>
  <si>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</si>
  <si>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</si>
  <si>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</si>
  <si>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</si>
  <si>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</si>
  <si>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</si>
  <si>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</si>
  <si>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</si>
  <si>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</si>
  <si>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</si>
  <si>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</si>
  <si>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</si>
  <si>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</si>
  <si>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</si>
  <si>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</si>
  <si>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</si>
  <si>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</si>
  <si>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</si>
  <si>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</si>
  <si>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</si>
  <si>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</si>
  <si>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</si>
  <si>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</si>
  <si>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</si>
  <si>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</si>
  <si>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</si>
  <si>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</si>
  <si>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</si>
  <si>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</si>
  <si>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</si>
  <si>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</si>
  <si>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</si>
  <si>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</si>
  <si>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</si>
  <si>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</si>
  <si>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</si>
  <si>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</si>
  <si>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</si>
  <si>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</si>
  <si>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</si>
  <si>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</si>
  <si>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</si>
  <si>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</si>
  <si>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</si>
  <si>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</si>
  <si>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</si>
  <si>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</si>
  <si>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</si>
  <si>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</si>
  <si>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</si>
  <si>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</si>
  <si>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</si>
  <si>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</si>
  <si>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</si>
  <si>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</si>
  <si>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</si>
  <si>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</si>
  <si>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</si>
  <si>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</si>
  <si>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</si>
  <si>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</si>
  <si>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</si>
  <si>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</si>
  <si>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</si>
  <si>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</si>
  <si>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</si>
  <si>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</si>
  <si>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</si>
  <si>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</si>
  <si>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</si>
  <si>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</si>
  <si>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</si>
  <si>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</si>
  <si>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</si>
  <si>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</si>
  <si>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</si>
  <si>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</si>
  <si>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</si>
  <si>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</si>
  <si>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</si>
  <si>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</si>
  <si>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</si>
  <si>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</si>
  <si>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</si>
  <si>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</si>
  <si>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</si>
  <si>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</si>
  <si>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</si>
  <si>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</si>
  <si>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</si>
  <si>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</si>
  <si>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</si>
  <si>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</si>
  <si>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</si>
  <si>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</si>
  <si>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</si>
  <si>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</si>
  <si>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</si>
  <si>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</si>
  <si>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</si>
  <si>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</si>
  <si>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</si>
  <si>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</si>
  <si>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</si>
  <si>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</si>
  <si>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</si>
  <si>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</si>
  <si>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</si>
  <si>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</si>
  <si>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</si>
  <si>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</si>
  <si>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</si>
  <si>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</si>
  <si>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</si>
  <si>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</si>
  <si>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</si>
  <si>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</si>
  <si>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</si>
  <si>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</si>
  <si>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</si>
  <si>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</si>
  <si>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</si>
  <si>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</si>
  <si>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</si>
  <si>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</si>
  <si>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</si>
  <si>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</si>
  <si>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</si>
  <si>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</si>
  <si>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</si>
  <si>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</si>
  <si>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</si>
  <si>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</si>
  <si>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</si>
  <si>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</si>
  <si>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</si>
  <si>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</si>
  <si>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</si>
  <si>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</si>
  <si>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</si>
  <si>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</si>
  <si>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</si>
  <si>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</si>
  <si>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</si>
  <si>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</si>
  <si>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</si>
  <si>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</si>
  <si>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</si>
  <si>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</si>
  <si>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</si>
  <si>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</si>
  <si>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</si>
  <si>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</si>
  <si>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</si>
  <si>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</si>
  <si>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</si>
  <si>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</si>
  <si>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</si>
  <si>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</si>
  <si>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</si>
  <si>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</si>
  <si>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</si>
  <si>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</si>
  <si>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</si>
  <si>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</si>
  <si>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</si>
  <si>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</si>
  <si>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</si>
  <si>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</si>
  <si>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</si>
  <si>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</si>
  <si>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</si>
  <si>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</si>
  <si>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</si>
  <si>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</si>
  <si>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</si>
  <si>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</si>
  <si>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</si>
  <si>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</si>
  <si>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</si>
  <si>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</si>
  <si>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</si>
  <si>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</si>
  <si>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</si>
  <si>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</si>
  <si>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</si>
  <si>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</si>
  <si>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</si>
  <si>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</si>
  <si>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</si>
  <si>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</si>
  <si>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</si>
  <si>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</si>
  <si>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</si>
  <si>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</si>
  <si>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</si>
  <si>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</si>
  <si>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</si>
  <si>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</si>
  <si>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</si>
  <si>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</si>
  <si>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</si>
  <si>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</si>
  <si>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</si>
  <si>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</si>
  <si>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</si>
  <si>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</si>
  <si>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</si>
  <si>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</si>
  <si>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</si>
  <si>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</si>
  <si>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</si>
  <si>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</si>
  <si>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</si>
  <si>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</si>
  <si>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</si>
  <si>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</si>
  <si>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</si>
  <si>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</si>
  <si>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</si>
  <si>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</si>
  <si>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</si>
  <si>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</si>
  <si>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</si>
  <si>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</si>
  <si>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</si>
  <si>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</si>
  <si>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</si>
  <si>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</si>
  <si>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</si>
  <si>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</si>
  <si>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</si>
  <si>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</si>
  <si>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</si>
  <si>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</si>
  <si>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</si>
  <si>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</si>
  <si>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</si>
  <si>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</si>
  <si>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</si>
  <si>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</si>
  <si>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</si>
  <si>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</si>
  <si>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</si>
  <si>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</si>
  <si>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</si>
  <si>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</si>
  <si>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</si>
  <si>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</si>
  <si>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</si>
  <si>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</si>
  <si>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</si>
  <si>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</si>
  <si>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</si>
  <si>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</si>
  <si>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</si>
  <si>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</si>
  <si>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</si>
  <si>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</si>
  <si>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</si>
  <si>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</si>
  <si>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</si>
  <si>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</si>
  <si>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</si>
  <si>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</si>
  <si>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</si>
  <si>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</si>
  <si>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</si>
  <si>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</si>
  <si>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</si>
  <si>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</si>
  <si>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</si>
  <si>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</si>
  <si>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</si>
  <si>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</si>
  <si>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</si>
  <si>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</si>
  <si>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</si>
  <si>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</si>
  <si>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</si>
  <si>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</si>
  <si>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</si>
  <si>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</si>
  <si>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</si>
  <si>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</si>
  <si>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</si>
  <si>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</si>
  <si>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</si>
  <si>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</si>
  <si>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</si>
  <si>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</si>
  <si>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</si>
  <si>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</si>
  <si>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</si>
  <si>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</si>
  <si>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</si>
  <si>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</si>
  <si>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</si>
  <si>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</si>
  <si>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</si>
  <si>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</si>
  <si>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</si>
  <si>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</si>
  <si>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</si>
  <si>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</si>
  <si>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</si>
  <si>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</si>
  <si>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</si>
  <si>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</si>
  <si>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</si>
  <si>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</si>
  <si>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</si>
  <si>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</si>
  <si>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</si>
  <si>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</si>
  <si>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</si>
  <si>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</si>
  <si>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</si>
  <si>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</si>
  <si>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</si>
  <si>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</si>
  <si>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</si>
  <si>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</si>
  <si>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</si>
  <si>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</si>
  <si>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</si>
  <si>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</si>
  <si>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</si>
  <si>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</si>
  <si>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</si>
  <si>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</si>
  <si>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</si>
  <si>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</si>
  <si>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</si>
  <si>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</si>
  <si>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</si>
  <si>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</si>
  <si>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</si>
  <si>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</si>
  <si>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</si>
  <si>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</si>
  <si>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</si>
  <si>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</si>
  <si>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</si>
  <si>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</si>
  <si>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</si>
  <si>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</si>
  <si>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</si>
  <si>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</si>
  <si>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</si>
  <si>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</si>
  <si>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</si>
  <si>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</si>
  <si>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</si>
  <si>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</si>
  <si>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</si>
  <si>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</si>
  <si>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</si>
  <si>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</si>
  <si>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</si>
  <si>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</si>
  <si>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</si>
  <si>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</si>
  <si>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</si>
  <si>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</si>
  <si>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</si>
  <si>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</si>
  <si>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</si>
  <si>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</si>
  <si>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</si>
  <si>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</si>
  <si>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</si>
  <si>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</si>
  <si>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</si>
  <si>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</si>
  <si>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</si>
  <si>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</si>
  <si>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</si>
  <si>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</si>
  <si>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</si>
  <si>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</si>
  <si>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</si>
  <si>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</si>
  <si>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</si>
  <si>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</si>
  <si>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</si>
  <si>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</si>
  <si>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</si>
  <si>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</si>
  <si>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</si>
  <si>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</si>
  <si>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</si>
  <si>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</si>
  <si>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</si>
  <si>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</si>
  <si>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</si>
  <si>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</si>
  <si>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</si>
  <si>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</si>
  <si>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</si>
  <si>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</si>
  <si>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</si>
  <si>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</si>
  <si>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</si>
  <si>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</si>
  <si>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</si>
  <si>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</si>
  <si>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</si>
  <si>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</si>
  <si>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</si>
  <si>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</si>
  <si>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</si>
  <si>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</si>
  <si>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</si>
  <si>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</si>
  <si>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</si>
  <si>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</si>
  <si>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</si>
  <si>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</si>
  <si>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</si>
  <si>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</si>
  <si>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</si>
  <si>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</si>
  <si>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</si>
  <si>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</si>
  <si>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</si>
  <si>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</si>
  <si>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</si>
  <si>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</si>
  <si>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</si>
  <si>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</si>
  <si>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</si>
  <si>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</si>
  <si>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</si>
  <si>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</si>
  <si>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</si>
  <si>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</si>
  <si>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</si>
  <si>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</si>
  <si>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</si>
  <si>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</si>
  <si>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</si>
  <si>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</si>
  <si>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</si>
  <si>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</si>
  <si>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</si>
  <si>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</si>
  <si>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</si>
  <si>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</si>
  <si>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</si>
  <si>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</si>
  <si>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</si>
  <si>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</si>
  <si>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</si>
  <si>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</si>
  <si>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</si>
  <si>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</si>
  <si>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</si>
  <si>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</si>
  <si>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</si>
  <si>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</si>
  <si>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</si>
  <si>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</si>
  <si>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</si>
  <si>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</si>
  <si>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</si>
  <si>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</si>
  <si>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</si>
  <si>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</si>
  <si>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</si>
  <si>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</si>
  <si>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</si>
  <si>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</si>
  <si>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</si>
  <si>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</si>
  <si>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</si>
  <si>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</si>
  <si>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</si>
  <si>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</si>
  <si>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</si>
  <si>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</si>
  <si>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</si>
  <si>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</si>
  <si>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</si>
  <si>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</si>
  <si>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</si>
  <si>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</si>
  <si>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</si>
  <si>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</si>
  <si>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</si>
  <si>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</si>
  <si>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</si>
  <si>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</si>
  <si>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</si>
  <si>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</si>
  <si>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</si>
  <si>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</si>
  <si>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</si>
  <si>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</si>
  <si>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</si>
  <si>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</si>
  <si>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</si>
  <si>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</si>
  <si>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</si>
  <si>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</si>
  <si>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</si>
  <si>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</si>
  <si>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</si>
  <si>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</si>
  <si>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</si>
  <si>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</si>
  <si>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</si>
  <si>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</si>
  <si>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</si>
  <si>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</si>
  <si>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</si>
  <si>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</si>
  <si>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</si>
  <si>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</si>
  <si>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</si>
  <si>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</si>
  <si>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</si>
  <si>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</si>
  <si>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</si>
  <si>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</si>
  <si>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</si>
  <si>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</si>
  <si>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</si>
  <si>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</si>
  <si>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</si>
  <si>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</si>
  <si>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</si>
  <si>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</si>
  <si>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</si>
  <si>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</si>
  <si>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</si>
  <si>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</si>
  <si>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</si>
  <si>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</si>
  <si>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</si>
  <si>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</si>
  <si>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</si>
  <si>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</si>
  <si>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</si>
  <si>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</si>
  <si>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</si>
  <si>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</si>
  <si>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</si>
  <si>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</si>
  <si>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</si>
  <si>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</si>
  <si>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</si>
  <si>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</si>
  <si>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</si>
  <si>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</si>
  <si>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</si>
  <si>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</si>
  <si>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</si>
  <si>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</si>
  <si>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</si>
  <si>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</si>
  <si>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</si>
  <si>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</si>
  <si>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</si>
  <si>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</si>
  <si>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</si>
  <si>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</si>
  <si>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</si>
  <si>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</si>
  <si>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</si>
  <si>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</si>
  <si>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</si>
  <si>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</si>
  <si>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</si>
  <si>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</si>
  <si>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</si>
  <si>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</si>
  <si>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</si>
  <si>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</si>
  <si>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</si>
  <si>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</si>
  <si>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</si>
  <si>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</si>
  <si>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</si>
  <si>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</si>
  <si>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</si>
  <si>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</si>
  <si>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</si>
  <si>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</si>
  <si>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</si>
  <si>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</si>
  <si>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</si>
  <si>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</si>
  <si>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</si>
  <si>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</si>
  <si>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</si>
  <si>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</si>
  <si>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</si>
  <si>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</si>
  <si>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</si>
  <si>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</si>
  <si>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</si>
  <si>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</si>
  <si>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</si>
  <si>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</si>
  <si>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</si>
  <si>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</si>
  <si>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</si>
  <si>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</si>
  <si>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</si>
  <si>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</si>
  <si>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</si>
  <si>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</si>
  <si>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</si>
  <si>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</si>
  <si>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</si>
  <si>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</si>
  <si>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</si>
  <si>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</si>
  <si>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</si>
  <si>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</si>
  <si>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</si>
  <si>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</si>
  <si>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</si>
  <si>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</si>
  <si>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</si>
  <si>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</si>
  <si>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</si>
  <si>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</si>
  <si>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</si>
  <si>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</si>
  <si>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</si>
  <si>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</si>
  <si>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</si>
  <si>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</si>
  <si>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</si>
  <si>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</si>
  <si>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</si>
  <si>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</si>
  <si>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</si>
  <si>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</si>
  <si>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</si>
  <si>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</si>
  <si>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</si>
  <si>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</si>
  <si>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</si>
  <si>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</si>
  <si>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</si>
  <si>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</si>
  <si>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</si>
  <si>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</si>
  <si>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</si>
  <si>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</si>
  <si>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</si>
  <si>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</si>
  <si>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</si>
  <si>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</si>
  <si>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</si>
  <si>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</si>
  <si>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</si>
  <si>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</si>
  <si>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</si>
  <si>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</si>
  <si>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</si>
  <si>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</si>
  <si>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</si>
  <si>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</si>
  <si>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</si>
  <si>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</si>
  <si>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</si>
  <si>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</si>
  <si>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</si>
  <si>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</si>
  <si>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</si>
  <si>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</si>
  <si>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</si>
  <si>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</si>
  <si>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</si>
  <si>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</si>
  <si>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</si>
  <si>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</si>
  <si>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</si>
  <si>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</si>
  <si>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</si>
  <si>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</si>
  <si>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</si>
  <si>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</si>
  <si>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</si>
  <si>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</si>
  <si>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</si>
  <si>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</si>
  <si>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</si>
  <si>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</si>
  <si>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</si>
  <si>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</si>
  <si>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</si>
  <si>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</si>
  <si>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</si>
  <si>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</si>
  <si>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</si>
  <si>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</si>
  <si>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</si>
  <si>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</si>
  <si>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</si>
  <si>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</si>
  <si>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</si>
  <si>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</si>
  <si>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</si>
  <si>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</si>
  <si>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</si>
  <si>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</si>
  <si>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</si>
  <si>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</si>
  <si>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</si>
  <si>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</si>
  <si>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</si>
  <si>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</si>
  <si>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</si>
  <si>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</si>
  <si>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</si>
  <si>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</si>
  <si>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</si>
  <si>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</si>
  <si>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</si>
  <si>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</si>
  <si>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</si>
  <si>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</si>
  <si>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</si>
  <si>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</si>
  <si>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</si>
  <si>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</si>
  <si>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</si>
  <si>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</si>
  <si>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</si>
  <si>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</si>
  <si>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</si>
  <si>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</si>
  <si>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</si>
  <si>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</si>
  <si>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</si>
  <si>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</si>
  <si>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</si>
  <si>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</si>
  <si>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</si>
  <si>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</si>
  <si>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</si>
  <si>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</si>
  <si>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</si>
  <si>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</si>
  <si>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</si>
  <si>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</si>
  <si>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</si>
  <si>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</si>
  <si>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</si>
  <si>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</si>
  <si>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</si>
  <si>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</si>
  <si>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</si>
  <si>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</si>
  <si>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</si>
  <si>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</si>
  <si>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</si>
  <si>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</si>
  <si>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</si>
  <si>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</si>
  <si>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</si>
  <si>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</si>
  <si>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</si>
  <si>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</si>
  <si>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</si>
  <si>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</si>
  <si>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</si>
  <si>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</si>
  <si>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</si>
  <si>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</si>
  <si>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</si>
  <si>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</si>
  <si>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</si>
  <si>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</si>
  <si>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</si>
  <si>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</si>
  <si>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</si>
  <si>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</si>
  <si>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</si>
  <si>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</si>
  <si>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</si>
  <si>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</si>
  <si>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</si>
  <si>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</si>
  <si>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</si>
  <si>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</si>
  <si>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</si>
  <si>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</si>
  <si>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</si>
  <si>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</si>
  <si>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</si>
  <si>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</si>
  <si>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</si>
  <si>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</si>
  <si>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</si>
  <si>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</si>
  <si>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</si>
  <si>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</si>
  <si>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</si>
  <si>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</si>
  <si>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</si>
  <si>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</si>
  <si>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</si>
  <si>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</si>
  <si>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</si>
  <si>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</si>
  <si>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</si>
  <si>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</si>
  <si>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</si>
  <si>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</si>
  <si>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</si>
  <si>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</si>
  <si>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</si>
  <si>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</si>
  <si>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</si>
  <si>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</si>
  <si>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</si>
  <si>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</si>
  <si>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</si>
  <si>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</si>
  <si>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</si>
  <si>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</si>
  <si>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</si>
  <si>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</si>
  <si>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</si>
  <si>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</si>
  <si>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</si>
  <si>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</si>
  <si>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</si>
  <si>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</si>
  <si>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</si>
  <si>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</si>
  <si>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</si>
  <si>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</si>
  <si>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</si>
  <si>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</si>
  <si>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</si>
  <si>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</si>
  <si>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</si>
  <si>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</si>
  <si>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</si>
  <si>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</si>
  <si>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</si>
  <si>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</si>
  <si>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</si>
  <si>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</si>
  <si>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</si>
  <si>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</si>
  <si>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</si>
  <si>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</si>
  <si>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</si>
  <si>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</si>
  <si>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</si>
  <si>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</si>
  <si>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</si>
  <si>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</si>
  <si>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</si>
  <si>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</si>
  <si>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</si>
  <si>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</si>
  <si>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</si>
  <si>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</si>
  <si>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</si>
  <si>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</si>
  <si>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</si>
  <si>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</si>
  <si>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</si>
  <si>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</si>
  <si>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</si>
  <si>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</si>
  <si>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</si>
  <si>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</si>
  <si>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</si>
  <si>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</si>
  <si>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</si>
  <si>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</si>
  <si>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</si>
  <si>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</si>
  <si>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</si>
  <si>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</si>
  <si>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</si>
  <si>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</si>
  <si>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</si>
  <si>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</si>
  <si>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</si>
  <si>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</si>
  <si>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</si>
  <si>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</si>
  <si>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</si>
  <si>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</si>
  <si>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</si>
  <si>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</si>
  <si>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</si>
  <si>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</si>
  <si>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</si>
  <si>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</si>
  <si>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</si>
  <si>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</si>
  <si>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</si>
  <si>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</si>
  <si>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</si>
  <si>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</si>
  <si>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</si>
  <si>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</si>
  <si>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</si>
  <si>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</si>
  <si>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</si>
  <si>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</si>
  <si>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</si>
  <si>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</si>
  <si>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</si>
  <si>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</si>
  <si>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</si>
  <si>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</si>
  <si>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</si>
  <si>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</si>
  <si>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</si>
  <si>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</si>
  <si>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</si>
  <si>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</si>
  <si>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</si>
  <si>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</si>
  <si>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</si>
  <si>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</si>
  <si>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</si>
  <si>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</si>
  <si>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</si>
  <si>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</si>
  <si>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</si>
  <si>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</si>
  <si>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</si>
  <si>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</si>
  <si>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</si>
  <si>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</si>
  <si>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</si>
  <si>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</si>
  <si>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</si>
  <si>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</si>
  <si>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</si>
  <si>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</si>
  <si>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</si>
  <si>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</si>
  <si>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</si>
  <si>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</si>
  <si>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</si>
  <si>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</si>
  <si>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</si>
  <si>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</si>
  <si>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</si>
  <si>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</si>
  <si>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</si>
  <si>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</si>
  <si>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</si>
  <si>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</si>
  <si>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</si>
  <si>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</si>
  <si>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</si>
  <si>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</si>
  <si>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</si>
  <si>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</si>
  <si>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</si>
  <si>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</si>
  <si>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</si>
  <si>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</si>
  <si>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</si>
  <si>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</si>
  <si>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</si>
  <si>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</si>
  <si>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</si>
  <si>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</si>
  <si>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</si>
  <si>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</si>
  <si>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</si>
  <si>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</si>
  <si>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</si>
  <si>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</si>
  <si>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</si>
  <si>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</si>
  <si>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</si>
  <si>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</si>
  <si>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</si>
  <si>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</si>
  <si>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</si>
  <si>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</si>
  <si>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</si>
  <si>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</si>
  <si>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</si>
  <si>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</si>
  <si>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</si>
  <si>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</si>
  <si>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</si>
  <si>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</si>
  <si>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</si>
  <si>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</si>
  <si>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</si>
  <si>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</si>
  <si>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</si>
  <si>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</si>
  <si>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</si>
  <si>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</si>
  <si>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</si>
  <si>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</si>
  <si>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</si>
  <si>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</si>
  <si>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</si>
  <si>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</si>
  <si>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</si>
  <si>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</si>
  <si>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</si>
  <si>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</si>
  <si>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</si>
  <si>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</si>
  <si>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</si>
  <si>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</si>
  <si>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</si>
  <si>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</si>
  <si>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</si>
  <si>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</si>
  <si>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</si>
  <si>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</si>
  <si>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</si>
  <si>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</si>
  <si>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</si>
  <si>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</si>
  <si>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</si>
  <si>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</si>
  <si>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</si>
  <si>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</si>
  <si>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</si>
  <si>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</si>
  <si>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</si>
  <si>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</si>
  <si>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</si>
  <si>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</si>
  <si>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</si>
  <si>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</si>
  <si>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</si>
  <si>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</si>
  <si>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</si>
  <si>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</si>
  <si>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</si>
  <si>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</si>
  <si>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</si>
  <si>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</si>
  <si>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</si>
  <si>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</si>
  <si>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</si>
  <si>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</si>
  <si>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</si>
  <si>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</si>
  <si>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</si>
  <si>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</si>
  <si>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</si>
  <si>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</si>
  <si>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</si>
  <si>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</si>
  <si>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</si>
  <si>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</si>
  <si>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</si>
  <si>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</si>
  <si>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</si>
  <si>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</si>
  <si>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</si>
  <si>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</si>
  <si>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</si>
  <si>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</si>
  <si>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</si>
  <si>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</si>
  <si>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</si>
  <si>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</si>
  <si>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</si>
  <si>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</si>
  <si>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</si>
  <si>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</si>
  <si>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</si>
  <si>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</si>
  <si>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</si>
  <si>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</si>
  <si>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</si>
  <si>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</si>
  <si>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</si>
  <si>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</si>
  <si>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</si>
  <si>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</si>
  <si>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</si>
  <si>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</si>
  <si>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</si>
  <si>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</si>
  <si>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</si>
  <si>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</si>
  <si>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</si>
  <si>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</si>
  <si>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</si>
  <si>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</si>
  <si>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</si>
  <si>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</si>
  <si>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</si>
  <si>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</si>
  <si>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</si>
  <si>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</si>
  <si>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</si>
  <si>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</si>
  <si>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</si>
  <si>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</si>
  <si>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</si>
  <si>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</si>
  <si>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</si>
  <si>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</si>
  <si>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</si>
  <si>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</si>
  <si>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</si>
  <si>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</si>
  <si>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</si>
  <si>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</si>
  <si>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</si>
  <si>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</si>
  <si>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</si>
  <si>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</si>
  <si>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</si>
  <si>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</si>
  <si>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</si>
  <si>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</si>
  <si>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</si>
  <si>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</si>
  <si>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</si>
  <si>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</si>
  <si>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</si>
  <si>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</si>
  <si>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</si>
  <si>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</si>
  <si>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</si>
  <si>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</si>
  <si>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</si>
  <si>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</si>
  <si>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</si>
  <si>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</si>
  <si>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</si>
  <si>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</si>
  <si>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</si>
  <si>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</si>
  <si>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</si>
  <si>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</si>
  <si>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</si>
  <si>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</si>
  <si>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</si>
  <si>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</si>
  <si>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</si>
  <si>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</si>
  <si>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</si>
  <si>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</si>
  <si>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</si>
  <si>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</si>
  <si>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</si>
  <si>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</si>
  <si>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</si>
  <si>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</si>
  <si>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</si>
  <si>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</si>
  <si>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</si>
  <si>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</si>
  <si>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</si>
  <si>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</si>
  <si>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</si>
  <si>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</si>
  <si>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</si>
  <si>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</si>
  <si>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</si>
  <si>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</si>
  <si>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</si>
  <si>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</si>
  <si>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</si>
  <si>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</si>
  <si>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</si>
  <si>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</si>
  <si>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</si>
  <si>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</si>
  <si>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</si>
  <si>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</si>
  <si>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</si>
  <si>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</si>
  <si>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</si>
  <si>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</si>
  <si>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</si>
  <si>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</si>
  <si>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</si>
  <si>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</si>
  <si>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</si>
  <si>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</si>
  <si>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</si>
  <si>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</si>
  <si>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</si>
  <si>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</si>
  <si>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</si>
  <si>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</si>
  <si>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</si>
  <si>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</si>
  <si>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</si>
  <si>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</si>
  <si>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</si>
  <si>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</si>
  <si>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</si>
  <si>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</si>
  <si>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</si>
  <si>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</si>
  <si>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</si>
  <si>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</si>
  <si>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</si>
  <si>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</si>
  <si>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</si>
  <si>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</si>
  <si>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</si>
  <si>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</si>
  <si>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</si>
  <si>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</si>
  <si>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</si>
  <si>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</si>
  <si>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</si>
  <si>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</si>
  <si>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</si>
  <si>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</si>
  <si>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</si>
  <si>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</si>
  <si>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</si>
  <si>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</si>
  <si>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</si>
  <si>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</si>
  <si>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</si>
  <si>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</si>
  <si>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</si>
  <si>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</si>
  <si>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</si>
  <si>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</si>
  <si>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</si>
  <si>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</si>
  <si>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</si>
  <si>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</si>
  <si>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</si>
  <si>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</si>
  <si>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</si>
  <si>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</si>
  <si>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</si>
  <si>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</si>
  <si>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</si>
  <si>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</si>
  <si>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</si>
  <si>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</si>
  <si>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</si>
  <si>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</si>
  <si>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</si>
  <si>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</si>
  <si>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</si>
  <si>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</si>
  <si>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</si>
  <si>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</si>
  <si>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</si>
  <si>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</si>
  <si>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</si>
  <si>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</si>
  <si>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</si>
  <si>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</si>
  <si>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</si>
  <si>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</si>
  <si>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</si>
  <si>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</si>
  <si>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</si>
  <si>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</si>
  <si>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</si>
  <si>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</si>
  <si>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</si>
  <si>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</si>
  <si>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</si>
  <si>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</si>
  <si>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</si>
  <si>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</si>
  <si>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</si>
  <si>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</si>
  <si>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</si>
  <si>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</si>
  <si>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</si>
  <si>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</si>
  <si>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</si>
  <si>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</si>
  <si>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</si>
  <si>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</si>
  <si>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</si>
  <si>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</si>
  <si>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</si>
  <si>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</si>
  <si>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</si>
  <si>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</si>
  <si>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</si>
  <si>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</si>
  <si>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</si>
  <si>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</si>
  <si>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</si>
  <si>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</si>
  <si>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</si>
  <si>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</si>
  <si>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</si>
  <si>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</si>
  <si>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</si>
  <si>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</si>
  <si>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</si>
  <si>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</si>
  <si>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</si>
  <si>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</si>
  <si>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</si>
  <si>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</si>
  <si>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</si>
  <si>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</si>
  <si>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</si>
  <si>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</si>
  <si>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</si>
  <si>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</si>
  <si>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</si>
  <si>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</si>
  <si>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</si>
  <si>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</si>
  <si>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</si>
  <si>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</si>
  <si>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</si>
  <si>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</si>
  <si>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</si>
  <si>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</si>
  <si>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</si>
  <si>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</si>
  <si>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</si>
  <si>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</si>
  <si>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</si>
  <si>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</si>
  <si>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</si>
  <si>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</si>
  <si>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</si>
  <si>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</si>
  <si>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</si>
  <si>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</si>
  <si>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</si>
  <si>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</si>
  <si>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</si>
  <si>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</si>
  <si>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</si>
  <si>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</si>
  <si>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</si>
  <si>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</si>
  <si>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</si>
  <si>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</si>
  <si>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</si>
  <si>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</si>
  <si>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</si>
  <si>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</si>
  <si>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</si>
  <si>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</si>
  <si>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</si>
  <si>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</si>
  <si>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</si>
  <si>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</si>
  <si>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</si>
  <si>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</si>
  <si>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</si>
  <si>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</si>
  <si>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</si>
  <si>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</si>
  <si>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</si>
  <si>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</si>
  <si>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</si>
  <si>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</si>
  <si>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</si>
  <si>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</si>
  <si>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</si>
  <si>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</si>
  <si>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</si>
  <si>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</si>
  <si>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</si>
  <si>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</si>
  <si>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</si>
  <si>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</si>
  <si>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</si>
  <si>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</si>
  <si>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</si>
  <si>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</si>
  <si>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</si>
  <si>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</si>
  <si>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</si>
  <si>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</si>
  <si>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</si>
  <si>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</si>
  <si>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</si>
  <si>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</si>
  <si>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</si>
  <si>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</si>
  <si>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</si>
  <si>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</si>
  <si>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</si>
  <si>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</si>
  <si>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</si>
  <si>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</si>
  <si>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</si>
  <si>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</si>
  <si>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</si>
  <si>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</si>
  <si>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</si>
  <si>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</si>
  <si>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</si>
  <si>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</si>
  <si>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</si>
  <si>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</si>
  <si>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</si>
  <si>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</si>
  <si>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</si>
  <si>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</si>
  <si>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</si>
  <si>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</si>
  <si>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</si>
  <si>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</si>
  <si>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</si>
  <si>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</si>
  <si>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</si>
  <si>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</si>
  <si>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</si>
  <si>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</si>
  <si>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</si>
  <si>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</si>
  <si>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</si>
  <si>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</si>
  <si>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</si>
  <si>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</si>
  <si>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</si>
  <si>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</si>
  <si>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</si>
  <si>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</si>
  <si>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</si>
  <si>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</si>
  <si>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</si>
  <si>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</si>
  <si>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</si>
  <si>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</si>
  <si>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</si>
  <si>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</si>
  <si>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</si>
  <si>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</si>
  <si>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</si>
  <si>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</si>
  <si>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</si>
  <si>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</si>
  <si>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</si>
  <si>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</si>
  <si>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</si>
  <si>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</si>
  <si>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</si>
  <si>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</si>
  <si>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</si>
  <si>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</si>
  <si>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</si>
  <si>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</si>
  <si>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</si>
  <si>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</si>
  <si>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</si>
  <si>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</si>
  <si>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</si>
  <si>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</si>
  <si>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</si>
  <si>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</si>
  <si>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</si>
  <si>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</si>
  <si>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</si>
  <si>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</si>
  <si>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</si>
  <si>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</si>
  <si>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</si>
  <si>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</si>
  <si>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</si>
  <si>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</si>
  <si>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</si>
  <si>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</si>
  <si>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</si>
  <si>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</si>
  <si>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</si>
  <si>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</si>
  <si>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</si>
  <si>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</si>
  <si>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</si>
  <si>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</si>
  <si>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</si>
  <si>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</si>
  <si>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</si>
  <si>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</si>
  <si>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</si>
  <si>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</si>
  <si>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</si>
  <si>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</si>
  <si>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</si>
  <si>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</si>
  <si>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</si>
  <si>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</si>
  <si>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</si>
  <si>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</si>
  <si>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</si>
  <si>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</si>
  <si>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</si>
  <si>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</si>
  <si>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</si>
  <si>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</si>
  <si>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</si>
  <si>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</si>
  <si>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</si>
  <si>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</si>
  <si>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</si>
  <si>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</si>
  <si>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</si>
  <si>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</si>
  <si>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</si>
  <si>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</si>
  <si>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</si>
  <si>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</si>
  <si>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</si>
  <si>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</si>
  <si>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</si>
  <si>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</si>
  <si>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</si>
  <si>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</si>
  <si>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</si>
  <si>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</si>
  <si>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</si>
  <si>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</si>
  <si>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</si>
  <si>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</si>
  <si>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</si>
  <si>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</si>
  <si>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</si>
  <si>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</si>
  <si>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</si>
  <si>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</si>
  <si>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</si>
  <si>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</si>
  <si>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</si>
  <si>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</si>
  <si>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</si>
  <si>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</si>
  <si>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</si>
  <si>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</si>
  <si>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</si>
  <si>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</si>
  <si>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</si>
  <si>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</si>
  <si>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</si>
  <si>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</si>
  <si>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</si>
  <si>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</si>
  <si>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</si>
  <si>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</si>
  <si>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</si>
  <si>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</si>
  <si>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</si>
  <si>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</si>
  <si>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</si>
  <si>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</si>
  <si>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</si>
  <si>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</si>
  <si>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</si>
  <si>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</si>
  <si>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</si>
  <si>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</si>
  <si>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</si>
  <si>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</si>
  <si>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</si>
  <si>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</si>
  <si>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</si>
  <si>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</si>
  <si>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</si>
  <si>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</si>
  <si>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</si>
  <si>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</si>
  <si>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</si>
  <si>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</si>
  <si>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</si>
  <si>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</si>
  <si>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</si>
  <si>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</si>
  <si>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</si>
  <si>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</si>
  <si>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</si>
  <si>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</si>
  <si>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</si>
  <si>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</si>
  <si>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</si>
  <si>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</si>
  <si>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</si>
  <si>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</si>
  <si>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</si>
  <si>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</si>
  <si>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</si>
  <si>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</si>
  <si>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</si>
  <si>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</si>
  <si>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</si>
  <si>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</si>
  <si>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</si>
  <si>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</si>
  <si>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</si>
  <si>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</si>
  <si>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</si>
  <si>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</si>
  <si>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</si>
  <si>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</si>
  <si>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</si>
  <si>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</si>
  <si>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</si>
  <si>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</si>
  <si>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</si>
  <si>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</si>
  <si>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</si>
  <si>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</si>
  <si>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</si>
  <si>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</si>
  <si>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</si>
  <si>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</si>
  <si>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</si>
  <si>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</si>
  <si>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</si>
  <si>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</si>
  <si>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</si>
  <si>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</si>
  <si>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</si>
  <si>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</si>
  <si>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</si>
  <si>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</si>
  <si>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</si>
  <si>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</si>
  <si>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</si>
  <si>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</si>
  <si>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</si>
  <si>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</si>
  <si>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</si>
  <si>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</si>
  <si>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</si>
  <si>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</si>
  <si>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</si>
  <si>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</si>
  <si>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</si>
  <si>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</si>
  <si>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</si>
  <si>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</si>
  <si>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</si>
  <si>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</si>
  <si>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</si>
  <si>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</si>
  <si>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</si>
  <si>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</si>
  <si>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</si>
  <si>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</si>
  <si>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</si>
  <si>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</si>
  <si>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</si>
  <si>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</si>
  <si>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</si>
  <si>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</si>
  <si>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</si>
  <si>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</si>
  <si>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</si>
  <si>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</si>
  <si>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</si>
  <si>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</si>
  <si>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</si>
  <si>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</si>
  <si>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</si>
  <si>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</si>
  <si>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</si>
  <si>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</si>
  <si>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</si>
  <si>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</si>
  <si>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</si>
  <si>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</si>
  <si>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</si>
  <si>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</si>
  <si>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</si>
  <si>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</si>
  <si>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</si>
  <si>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</si>
  <si>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</si>
  <si>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</si>
  <si>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</si>
  <si>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</si>
  <si>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</si>
  <si>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</si>
  <si>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</si>
  <si>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</si>
  <si>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</si>
  <si>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</si>
  <si>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</si>
  <si>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</si>
  <si>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</si>
  <si>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</si>
  <si>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</si>
  <si>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</si>
  <si>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</si>
  <si>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</si>
  <si>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</si>
  <si>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</si>
  <si>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</si>
  <si>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</si>
  <si>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</si>
  <si>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</si>
  <si>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</si>
  <si>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</si>
  <si>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</si>
  <si>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</si>
  <si>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</si>
  <si>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</si>
  <si>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</si>
  <si>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</si>
  <si>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</si>
  <si>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</si>
  <si>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</si>
  <si>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</si>
  <si>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</si>
  <si>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</si>
  <si>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</si>
  <si>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</si>
  <si>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</si>
  <si>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</si>
  <si>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</si>
  <si>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</si>
  <si>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</si>
  <si>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</si>
  <si>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</si>
  <si>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</si>
  <si>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</si>
  <si>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</si>
  <si>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</si>
  <si>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</si>
  <si>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</si>
  <si>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</si>
  <si>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</si>
  <si>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</si>
  <si>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</si>
  <si>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</si>
  <si>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</si>
  <si>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</si>
  <si>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</si>
  <si>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</si>
  <si>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</si>
  <si>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</si>
  <si>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</si>
  <si>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</si>
  <si>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</si>
  <si>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</si>
  <si>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</si>
  <si>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</si>
  <si>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</si>
  <si>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</si>
  <si>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</si>
  <si>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</si>
  <si>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</si>
  <si>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</si>
  <si>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</si>
  <si>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</si>
  <si>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</si>
  <si>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</si>
  <si>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</si>
  <si>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</si>
  <si>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</si>
  <si>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</si>
  <si>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</si>
  <si>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</si>
  <si>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</si>
  <si>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</si>
  <si>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</si>
  <si>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</si>
  <si>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</si>
  <si>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</si>
  <si>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</si>
  <si>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</si>
  <si>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</si>
  <si>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</si>
  <si>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</si>
  <si>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</si>
  <si>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</si>
  <si>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</si>
  <si>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</si>
  <si>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</si>
  <si>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</si>
  <si>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</si>
  <si>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</si>
  <si>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</si>
  <si>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</si>
  <si>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</si>
  <si>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</si>
  <si>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</si>
  <si>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</si>
  <si>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</si>
  <si>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</si>
  <si>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</si>
  <si>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</si>
  <si>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</si>
  <si>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</si>
  <si>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</si>
  <si>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</si>
  <si>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</si>
  <si>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</si>
  <si>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</si>
  <si>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</si>
  <si>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</si>
  <si>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</si>
  <si>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</si>
  <si>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</si>
  <si>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</si>
  <si>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</si>
  <si>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</si>
  <si>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</si>
  <si>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</si>
  <si>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</si>
  <si>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</si>
  <si>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</si>
  <si>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</si>
  <si>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</si>
  <si>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</si>
  <si>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</si>
  <si>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</si>
  <si>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</si>
  <si>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</si>
  <si>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</si>
  <si>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</si>
  <si>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</si>
  <si>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</si>
  <si>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</si>
  <si>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</si>
  <si>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</si>
  <si>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</si>
  <si>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</si>
  <si>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</si>
  <si>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</si>
  <si>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</si>
  <si>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</si>
  <si>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</si>
  <si>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</si>
  <si>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</si>
  <si>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</si>
  <si>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</si>
  <si>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</si>
  <si>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</si>
  <si>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</si>
  <si>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</si>
  <si>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</si>
  <si>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</si>
  <si>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</si>
  <si>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</si>
  <si>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</si>
  <si>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</si>
  <si>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</si>
  <si>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</si>
  <si>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</si>
  <si>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</si>
  <si>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</si>
  <si>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</si>
  <si>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</si>
  <si>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</si>
  <si>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</si>
  <si>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</si>
  <si>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</si>
  <si>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</si>
  <si>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</si>
  <si>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</si>
  <si>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</si>
  <si>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</si>
  <si>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</si>
  <si>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</si>
  <si>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</si>
  <si>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</si>
  <si>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</si>
  <si>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</si>
  <si>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</si>
  <si>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</si>
  <si>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</si>
  <si>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</si>
  <si>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</si>
  <si>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</si>
  <si>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</si>
  <si>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</si>
  <si>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</si>
  <si>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</si>
  <si>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</si>
  <si>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</si>
  <si>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</si>
  <si>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</si>
  <si>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</si>
  <si>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</si>
  <si>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</si>
  <si>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</si>
  <si>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</si>
  <si>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</si>
  <si>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</si>
  <si>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</si>
  <si>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</si>
  <si>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</si>
  <si>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</si>
  <si>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</si>
  <si>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</si>
  <si>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</si>
  <si>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</si>
  <si>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</si>
  <si>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</si>
  <si>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</si>
  <si>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</si>
  <si>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</si>
  <si>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</si>
  <si>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</si>
  <si>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</si>
  <si>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</si>
  <si>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</si>
  <si>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</si>
  <si>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</si>
  <si>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</si>
  <si>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</si>
  <si>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</si>
  <si>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</si>
  <si>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</si>
  <si>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</si>
  <si>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</si>
  <si>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</si>
  <si>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</si>
  <si>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</si>
  <si>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</si>
  <si>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</si>
  <si>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</si>
  <si>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</si>
  <si>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</si>
  <si>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</si>
  <si>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</si>
  <si>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</si>
  <si>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</si>
  <si>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</si>
  <si>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</si>
  <si>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</si>
  <si>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</si>
  <si>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</si>
  <si>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</si>
  <si>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</si>
  <si>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</si>
  <si>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</si>
  <si>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</si>
  <si>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</si>
  <si>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</si>
  <si>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</si>
  <si>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</si>
  <si>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</si>
  <si>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</si>
  <si>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</si>
  <si>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</si>
  <si>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</si>
  <si>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</si>
  <si>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</si>
  <si>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</si>
  <si>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</si>
  <si>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</si>
  <si>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</si>
  <si>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</si>
  <si>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</si>
  <si>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</si>
  <si>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</si>
  <si>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</si>
  <si>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</si>
  <si>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</si>
  <si>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</si>
  <si>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</si>
  <si>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</si>
  <si>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</si>
  <si>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</si>
  <si>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</si>
  <si>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</si>
  <si>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</si>
  <si>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</si>
  <si>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</si>
  <si>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</si>
  <si>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</si>
  <si>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</si>
  <si>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</si>
  <si>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</si>
  <si>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</si>
  <si>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</si>
  <si>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</si>
  <si>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</si>
  <si>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</si>
  <si>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</si>
  <si>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</si>
  <si>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</si>
  <si>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</si>
  <si>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</si>
  <si>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</si>
  <si>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</si>
  <si>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</si>
  <si>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</si>
  <si>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</si>
  <si>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</si>
  <si>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</si>
  <si>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</si>
  <si>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</si>
  <si>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</si>
  <si>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</si>
  <si>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</si>
  <si>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</si>
  <si>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</si>
  <si>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</si>
  <si>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</si>
  <si>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</si>
  <si>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</si>
  <si>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</si>
  <si>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</si>
  <si>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</si>
  <si>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</si>
  <si>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</si>
  <si>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</si>
  <si>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</si>
  <si>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</si>
  <si>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</si>
  <si>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</si>
  <si>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</si>
  <si>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</si>
  <si>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</si>
  <si>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</si>
  <si>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</si>
  <si>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</si>
  <si>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</si>
  <si>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</si>
  <si>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</si>
  <si>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</si>
  <si>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</si>
  <si>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</si>
  <si>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</si>
  <si>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</si>
  <si>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</si>
  <si>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</si>
  <si>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</si>
  <si>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</si>
  <si>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</si>
  <si>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</si>
  <si>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</si>
  <si>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</si>
  <si>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</si>
  <si>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</si>
  <si>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</si>
  <si>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</si>
  <si>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</si>
  <si>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</si>
  <si>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</si>
  <si>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</si>
  <si>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</si>
  <si>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</si>
  <si>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</si>
  <si>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</si>
  <si>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</si>
  <si>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</si>
  <si>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</si>
  <si>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</si>
  <si>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</si>
  <si>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</si>
  <si>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</si>
  <si>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</si>
  <si>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</si>
  <si>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</si>
  <si>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</si>
  <si>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</si>
  <si>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</si>
  <si>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</si>
  <si>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</si>
  <si>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</si>
  <si>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</si>
  <si>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</si>
  <si>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</si>
  <si>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</si>
  <si>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</si>
  <si>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</si>
  <si>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</si>
  <si>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</si>
  <si>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</si>
  <si>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</si>
  <si>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</si>
  <si>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</si>
  <si>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</si>
  <si>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</si>
  <si>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</si>
  <si>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</si>
  <si>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</si>
  <si>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</si>
  <si>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</si>
  <si>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</si>
  <si>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</si>
  <si>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</si>
  <si>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</si>
  <si>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</si>
  <si>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</si>
  <si>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</si>
  <si>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</si>
  <si>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</si>
  <si>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</si>
  <si>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</si>
  <si>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</si>
  <si>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</si>
  <si>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</si>
  <si>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</si>
  <si>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</si>
  <si>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</si>
  <si>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</si>
  <si>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</si>
  <si>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</si>
  <si>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</si>
  <si>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</si>
  <si>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</si>
  <si>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</si>
  <si>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</si>
  <si>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</si>
  <si>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</si>
  <si>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</si>
  <si>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</si>
  <si>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</si>
  <si>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</si>
  <si>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</si>
  <si>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</si>
  <si>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</si>
  <si>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</si>
  <si>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</si>
  <si>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</si>
  <si>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</si>
  <si>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</si>
  <si>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</si>
  <si>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</si>
  <si>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</si>
  <si>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</si>
  <si>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</si>
  <si>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</si>
  <si>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</si>
  <si>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</si>
  <si>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</si>
  <si>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</si>
  <si>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</si>
  <si>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</si>
  <si>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</si>
  <si>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</si>
  <si>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</si>
  <si>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</si>
  <si>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</si>
  <si>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</si>
  <si>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</si>
  <si>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</si>
  <si>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</si>
  <si>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</si>
  <si>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</si>
  <si>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</si>
  <si>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</si>
  <si>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</si>
  <si>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</si>
  <si>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</si>
  <si>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</si>
  <si>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</si>
  <si>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</si>
  <si>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</si>
  <si>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</si>
  <si>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</si>
  <si>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</si>
  <si>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</si>
  <si>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</si>
  <si>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</si>
  <si>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</si>
  <si>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</si>
  <si>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</si>
  <si>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</si>
  <si>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</si>
  <si>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</si>
  <si>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</si>
  <si>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</si>
  <si>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</si>
  <si>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</si>
  <si>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</si>
  <si>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</si>
  <si>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</si>
  <si>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</si>
  <si>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</si>
  <si>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</si>
  <si>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</si>
  <si>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</si>
  <si>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</si>
  <si>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</si>
  <si>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</si>
  <si>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</si>
  <si>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</si>
  <si>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</si>
  <si>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</si>
  <si>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</si>
  <si>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</si>
  <si>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</si>
  <si>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</si>
  <si>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</si>
  <si>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</si>
  <si>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</si>
  <si>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</si>
  <si>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</si>
  <si>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</si>
  <si>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</si>
  <si>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</si>
  <si>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</si>
  <si>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</si>
  <si>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</si>
  <si>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</si>
  <si>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</si>
  <si>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</si>
  <si>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</si>
  <si>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</si>
  <si>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</si>
  <si>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</si>
  <si>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</si>
  <si>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</si>
  <si>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</si>
  <si>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</si>
  <si>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</si>
  <si>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</si>
  <si>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</si>
  <si>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</si>
  <si>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</si>
  <si>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</si>
  <si>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</si>
  <si>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</si>
  <si>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</si>
  <si>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</si>
  <si>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</si>
  <si>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</si>
  <si>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</si>
  <si>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</si>
  <si>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</si>
  <si>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</si>
  <si>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</si>
  <si>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</si>
  <si>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</si>
  <si>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</si>
  <si>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</si>
  <si>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</si>
  <si>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</si>
  <si>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</si>
  <si>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</si>
  <si>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</si>
  <si>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</si>
  <si>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</si>
  <si>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</si>
  <si>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</si>
  <si>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</si>
  <si>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</si>
  <si>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</si>
  <si>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</si>
  <si>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</si>
  <si>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</si>
  <si>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</si>
  <si>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</si>
  <si>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</si>
  <si>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</si>
  <si>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</si>
  <si>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</si>
  <si>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</si>
  <si>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</si>
  <si>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</si>
  <si>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</si>
  <si>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</si>
  <si>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</si>
  <si>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</si>
  <si>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</si>
  <si>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</si>
  <si>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</si>
  <si>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</si>
  <si>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</si>
  <si>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</si>
  <si>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</si>
  <si>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</si>
  <si>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</si>
  <si>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</si>
  <si>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</si>
  <si>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</si>
  <si>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</si>
  <si>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</si>
  <si>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</si>
  <si>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</si>
  <si>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</si>
  <si>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</si>
  <si>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</si>
  <si>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</si>
  <si>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</si>
  <si>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</si>
  <si>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</si>
  <si>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</si>
  <si>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</si>
  <si>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</si>
  <si>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</si>
  <si>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</si>
  <si>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</si>
  <si>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</si>
  <si>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</si>
  <si>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</si>
  <si>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</si>
  <si>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</si>
  <si>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</si>
  <si>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</si>
  <si>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</si>
  <si>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</si>
  <si>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</si>
  <si>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</si>
  <si>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</si>
  <si>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</si>
  <si>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</si>
  <si>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</si>
  <si>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</si>
  <si>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</si>
  <si>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</si>
  <si>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</si>
  <si>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</si>
  <si>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</si>
  <si>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</si>
  <si>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</si>
  <si>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</si>
  <si>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</si>
  <si>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</si>
  <si>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</si>
  <si>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</si>
  <si>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</si>
  <si>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</si>
  <si>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</si>
  <si>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</si>
  <si>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</si>
  <si>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</si>
  <si>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</si>
  <si>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</si>
  <si>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</si>
  <si>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</si>
  <si>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</si>
  <si>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</si>
  <si>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</si>
  <si>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</si>
  <si>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</si>
  <si>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</si>
  <si>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</si>
  <si>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</si>
  <si>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</si>
  <si>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</si>
  <si>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</si>
  <si>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</si>
  <si>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</si>
  <si>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</si>
  <si>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</si>
  <si>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</si>
  <si>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</si>
  <si>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</si>
  <si>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</si>
  <si>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</si>
  <si>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</si>
  <si>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</si>
  <si>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</si>
  <si>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</si>
  <si>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</si>
  <si>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</si>
  <si>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</si>
  <si>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</si>
  <si>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</si>
  <si>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</si>
  <si>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</si>
  <si>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</si>
  <si>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</si>
  <si>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</si>
  <si>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</si>
  <si>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</si>
  <si>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</si>
  <si>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</si>
  <si>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</si>
  <si>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</si>
  <si>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</si>
  <si>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</si>
  <si>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</si>
  <si>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</si>
  <si>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</si>
  <si>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</si>
  <si>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</si>
  <si>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</si>
  <si>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</si>
  <si>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</si>
  <si>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</si>
  <si>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</si>
  <si>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</si>
  <si>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</si>
  <si>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</si>
  <si>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</si>
  <si>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</si>
  <si>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</si>
  <si>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</si>
  <si>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</si>
  <si>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</si>
  <si>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</si>
  <si>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</si>
  <si>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</si>
  <si>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</si>
  <si>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</si>
  <si>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</si>
  <si>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</si>
  <si>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</si>
  <si>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</si>
  <si>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</si>
  <si>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</si>
  <si>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</si>
  <si>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</si>
  <si>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</si>
  <si>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</si>
  <si>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</si>
  <si>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</si>
  <si>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</si>
  <si>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</si>
  <si>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</si>
  <si>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</si>
  <si>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</si>
  <si>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</si>
  <si>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</si>
  <si>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</si>
  <si>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</si>
  <si>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</si>
  <si>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</si>
  <si>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</si>
  <si>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</si>
  <si>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</si>
  <si>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</si>
  <si>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</si>
  <si>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</si>
  <si>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</si>
  <si>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</si>
  <si>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</si>
  <si>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</si>
  <si>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</si>
  <si>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</si>
  <si>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</si>
  <si>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</si>
  <si>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</si>
  <si>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</si>
  <si>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</si>
  <si>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</si>
  <si>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</si>
  <si>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</si>
  <si>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</si>
  <si>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</si>
  <si>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</si>
  <si>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</si>
  <si>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</si>
  <si>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</si>
  <si>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</si>
  <si>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</si>
  <si>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</si>
  <si>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</si>
  <si>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</si>
  <si>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</si>
  <si>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</si>
  <si>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</si>
  <si>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</si>
  <si>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</si>
  <si>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</si>
  <si>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</si>
  <si>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</si>
  <si>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</si>
  <si>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</si>
  <si>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</si>
  <si>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</si>
  <si>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</si>
  <si>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</si>
  <si>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</si>
  <si>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</si>
  <si>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</si>
  <si>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</si>
  <si>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</si>
  <si>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</si>
  <si>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</si>
  <si>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</si>
  <si>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</si>
  <si>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</si>
  <si>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</si>
  <si>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</si>
  <si>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</si>
  <si>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</si>
  <si>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</si>
  <si>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</si>
  <si>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</si>
  <si>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</si>
  <si>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</si>
  <si>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</si>
  <si>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</si>
  <si>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</si>
  <si>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</si>
  <si>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</si>
  <si>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</si>
  <si>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</si>
  <si>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</si>
  <si>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</si>
  <si>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</si>
  <si>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</si>
  <si>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</si>
  <si>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</si>
  <si>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</si>
  <si>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</si>
  <si>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</si>
  <si>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</si>
  <si>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</si>
  <si>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</si>
  <si>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</si>
  <si>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</si>
  <si>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</si>
  <si>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</si>
  <si>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</si>
  <si>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</si>
  <si>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</si>
  <si>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</si>
  <si>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</si>
  <si>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</si>
  <si>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</si>
  <si>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</si>
  <si>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</si>
  <si>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</si>
  <si>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</si>
  <si>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</si>
  <si>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</si>
  <si>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</si>
  <si>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</si>
  <si>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</si>
  <si>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</si>
  <si>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</si>
  <si>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</si>
  <si>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</si>
  <si>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</si>
  <si>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</si>
  <si>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</si>
  <si>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</si>
  <si>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</si>
  <si>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</si>
  <si>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</si>
  <si>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</si>
  <si>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</si>
  <si>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</si>
  <si>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</si>
  <si>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</si>
  <si>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</si>
  <si>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</si>
  <si>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</si>
  <si>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</si>
  <si>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</si>
  <si>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</si>
  <si>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</si>
  <si>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</si>
  <si>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</si>
  <si>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</si>
  <si>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</si>
  <si>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</si>
  <si>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</si>
  <si>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</si>
  <si>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</si>
  <si>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</si>
  <si>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</si>
  <si>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</si>
  <si>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</si>
  <si>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</si>
  <si>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</si>
  <si>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</si>
  <si>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</si>
  <si>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</si>
  <si>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</si>
  <si>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</si>
  <si>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</si>
  <si>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</si>
  <si>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</si>
  <si>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</si>
  <si>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</si>
  <si>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</si>
  <si>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</si>
  <si>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</si>
  <si>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</si>
  <si>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</si>
  <si>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</si>
  <si>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</si>
  <si>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</si>
  <si>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</si>
  <si>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</si>
  <si>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</si>
  <si>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</si>
  <si>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</si>
  <si>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</si>
  <si>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</si>
  <si>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</si>
  <si>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</si>
  <si>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</si>
  <si>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</si>
  <si>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</si>
  <si>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</si>
  <si>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</si>
  <si>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</si>
  <si>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</si>
  <si>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</si>
  <si>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</si>
  <si>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</si>
  <si>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</si>
  <si>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</si>
  <si>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</si>
  <si>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</si>
  <si>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</si>
  <si>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</si>
  <si>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</si>
  <si>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</si>
  <si>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</si>
  <si>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</si>
  <si>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</si>
  <si>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</si>
  <si>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</si>
  <si>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</si>
  <si>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</si>
  <si>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</si>
  <si>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</si>
  <si>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</si>
  <si>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</si>
  <si>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</si>
  <si>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</si>
  <si>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</si>
  <si>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</si>
  <si>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</si>
  <si>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</si>
  <si>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</si>
  <si>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</si>
  <si>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</si>
  <si>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</si>
  <si>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</si>
  <si>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</si>
  <si>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</si>
  <si>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</si>
  <si>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</si>
  <si>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</si>
  <si>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</si>
  <si>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</si>
  <si>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</si>
  <si>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</si>
  <si>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</si>
  <si>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</si>
  <si>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</si>
  <si>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</si>
  <si>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</si>
  <si>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</si>
  <si>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</si>
  <si>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</si>
  <si>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</si>
  <si>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</si>
  <si>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</si>
  <si>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</si>
  <si>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</si>
  <si>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</si>
  <si>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</si>
  <si>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</si>
  <si>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</si>
  <si>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</si>
  <si>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</si>
  <si>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</si>
  <si>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</si>
  <si>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</si>
  <si>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</si>
  <si>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</si>
  <si>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</si>
  <si>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</si>
  <si>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</si>
  <si>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</si>
  <si>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</si>
  <si>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</si>
  <si>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</si>
  <si>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</si>
  <si>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</si>
  <si>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</si>
  <si>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</si>
  <si>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</si>
  <si>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</si>
  <si>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</si>
  <si>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</si>
  <si>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</si>
  <si>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</si>
  <si>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</si>
  <si>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</si>
  <si>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</si>
  <si>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</si>
  <si>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</si>
  <si>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</si>
  <si>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</si>
  <si>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</si>
  <si>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</si>
  <si>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</si>
  <si>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</si>
  <si>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</si>
  <si>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</si>
  <si>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</si>
  <si>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</si>
  <si>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</si>
  <si>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</si>
  <si>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</si>
  <si>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</si>
  <si>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</si>
  <si>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</si>
  <si>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</si>
  <si>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</si>
  <si>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</si>
  <si>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</si>
  <si>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</si>
  <si>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</si>
  <si>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</si>
  <si>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</si>
  <si>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</si>
  <si>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</si>
  <si>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</si>
  <si>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</si>
  <si>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</si>
  <si>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</si>
  <si>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</si>
  <si>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</si>
  <si>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</si>
  <si>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</si>
  <si>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</si>
  <si>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</si>
  <si>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</si>
  <si>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</si>
  <si>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</si>
  <si>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</si>
  <si>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</si>
  <si>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</si>
  <si>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</si>
  <si>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</si>
  <si>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</si>
  <si>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</si>
  <si>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</si>
  <si>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</si>
  <si>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</si>
  <si>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</si>
  <si>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</si>
  <si>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</si>
  <si>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</si>
  <si>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</si>
  <si>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</si>
  <si>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</si>
  <si>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</si>
  <si>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</si>
  <si>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</si>
  <si>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</si>
  <si>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</si>
  <si>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</si>
  <si>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</si>
  <si>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</si>
  <si>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</si>
  <si>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</si>
  <si>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</si>
  <si>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</si>
  <si>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</si>
  <si>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</si>
  <si>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</si>
  <si>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</si>
  <si>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</si>
  <si>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</si>
  <si>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</si>
  <si>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</si>
  <si>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</si>
  <si>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</si>
  <si>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</si>
  <si>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</si>
  <si>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</si>
  <si>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</si>
  <si>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</si>
  <si>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</si>
  <si>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</si>
  <si>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</si>
  <si>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</si>
  <si>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</si>
  <si>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</si>
  <si>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</si>
  <si>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</si>
  <si>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</si>
  <si>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</si>
  <si>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</si>
  <si>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</si>
  <si>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</si>
  <si>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</si>
  <si>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</si>
  <si>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</si>
  <si>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</si>
  <si>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</si>
  <si>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</si>
  <si>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</si>
  <si>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</si>
  <si>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</si>
  <si>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</si>
  <si>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</si>
  <si>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</si>
  <si>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</si>
  <si>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</si>
  <si>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</si>
  <si>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</si>
  <si>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</si>
  <si>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</si>
  <si>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</si>
  <si>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</si>
  <si>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</si>
  <si>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</si>
  <si>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</si>
  <si>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</si>
  <si>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</si>
  <si>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</si>
  <si>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</si>
  <si>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</si>
  <si>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</si>
  <si>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</si>
  <si>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</si>
  <si>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</si>
  <si>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</si>
  <si>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</si>
  <si>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</si>
  <si>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</si>
  <si>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</si>
  <si>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</si>
  <si>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</si>
  <si>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</si>
  <si>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</si>
  <si>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</si>
  <si>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</si>
  <si>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</si>
  <si>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</si>
  <si>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</si>
  <si>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</si>
  <si>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</si>
  <si>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</si>
  <si>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</si>
  <si>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</si>
  <si>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</si>
  <si>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</si>
  <si>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</si>
  <si>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</si>
  <si>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</si>
  <si>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</si>
  <si>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</si>
  <si>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</si>
  <si>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</si>
  <si>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</si>
  <si>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</si>
  <si>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</si>
  <si>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</si>
  <si>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</si>
  <si>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</si>
  <si>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</si>
  <si>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</si>
  <si>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</si>
  <si>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</si>
  <si>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</si>
  <si>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</si>
  <si>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</si>
  <si>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</si>
  <si>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</si>
  <si>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</si>
  <si>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</si>
  <si>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</si>
  <si>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</si>
  <si>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</si>
  <si>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</si>
  <si>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</si>
  <si>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</si>
  <si>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</si>
  <si>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</si>
  <si>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</si>
  <si>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</si>
  <si>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</si>
  <si>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</si>
  <si>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</si>
  <si>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</si>
  <si>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</si>
  <si>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</si>
  <si>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</si>
  <si>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</si>
  <si>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</si>
  <si>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</si>
  <si>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</si>
  <si>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</si>
  <si>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</si>
  <si>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</si>
  <si>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</si>
  <si>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</si>
  <si>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</si>
  <si>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</si>
  <si>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</si>
  <si>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</si>
  <si>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</si>
  <si>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</si>
  <si>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</si>
  <si>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</si>
  <si>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</si>
  <si>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</si>
  <si>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</si>
  <si>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</si>
  <si>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</si>
  <si>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</si>
  <si>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</si>
  <si>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</si>
  <si>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</si>
  <si>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</si>
  <si>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</si>
  <si>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</si>
  <si>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</si>
  <si>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</si>
  <si>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</si>
  <si>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</si>
  <si>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</si>
  <si>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</si>
  <si>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</si>
  <si>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</si>
  <si>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</si>
  <si>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</si>
  <si>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</si>
  <si>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</si>
  <si>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</si>
  <si>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</si>
  <si>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</si>
  <si>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</si>
  <si>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</si>
  <si>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</si>
  <si>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</si>
  <si>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</si>
  <si>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</si>
  <si>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</si>
  <si>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</si>
  <si>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</si>
  <si>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</si>
  <si>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</si>
  <si>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</si>
  <si>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</si>
  <si>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</si>
  <si>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</si>
  <si>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</si>
  <si>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</si>
  <si>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</si>
  <si>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</si>
  <si>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</si>
  <si>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</si>
  <si>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</si>
  <si>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</si>
  <si>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</si>
  <si>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</si>
  <si>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</si>
  <si>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</si>
  <si>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</si>
  <si>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</si>
  <si>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</si>
  <si>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</si>
  <si>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</si>
  <si>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</si>
  <si>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</si>
  <si>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</si>
  <si>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</si>
  <si>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</si>
  <si>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</si>
  <si>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</si>
  <si>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</si>
  <si>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</si>
  <si>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</si>
  <si>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</si>
  <si>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</si>
  <si>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</si>
  <si>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</si>
  <si>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</si>
  <si>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</si>
  <si>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</si>
  <si>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</si>
  <si>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</si>
  <si>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</si>
  <si>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</si>
  <si>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</si>
  <si>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</si>
  <si>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</si>
  <si>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</si>
  <si>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</si>
  <si>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</si>
  <si>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</si>
  <si>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</si>
  <si>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</si>
  <si>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</si>
  <si>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</si>
  <si>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</si>
  <si>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</si>
  <si>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</si>
  <si>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</si>
  <si>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</si>
  <si>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</si>
  <si>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</si>
  <si>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</si>
  <si>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</si>
  <si>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</si>
  <si>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</si>
  <si>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</si>
  <si>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</si>
  <si>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</si>
  <si>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</si>
  <si>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</si>
  <si>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</si>
  <si>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</si>
  <si>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</si>
  <si>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</si>
  <si>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</si>
  <si>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</si>
  <si>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</si>
  <si>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</si>
  <si>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</si>
  <si>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</si>
  <si>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</si>
  <si>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</si>
  <si>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</si>
  <si>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</si>
  <si>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</si>
  <si>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</si>
  <si>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</si>
  <si>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</si>
  <si>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</si>
  <si>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</si>
  <si>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</si>
  <si>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</si>
  <si>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</si>
  <si>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</si>
  <si>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</si>
  <si>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</si>
  <si>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</si>
  <si>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</si>
  <si>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</si>
  <si>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</si>
  <si>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</si>
  <si>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</si>
  <si>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</si>
  <si>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</si>
  <si>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</si>
  <si>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</si>
  <si>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</si>
  <si>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</si>
  <si>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</si>
  <si>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</si>
  <si>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</si>
  <si>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</si>
  <si>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</si>
  <si>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</si>
  <si>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</si>
  <si>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</si>
  <si>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</si>
  <si>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</si>
  <si>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</si>
  <si>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</si>
  <si>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</si>
  <si>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</si>
  <si>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</si>
  <si>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</si>
  <si>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</si>
  <si>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</si>
  <si>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</si>
  <si>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</si>
  <si>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</si>
  <si>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</si>
  <si>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</si>
  <si>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</si>
  <si>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</si>
  <si>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</si>
  <si>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</si>
  <si>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</si>
  <si>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</si>
  <si>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</si>
  <si>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</si>
  <si>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</si>
  <si>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</si>
  <si>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</si>
  <si>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</si>
  <si>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</si>
  <si>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</si>
  <si>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</si>
  <si>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</si>
  <si>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</si>
  <si>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</si>
  <si>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</si>
  <si>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</si>
  <si>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</si>
  <si>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</si>
  <si>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</si>
  <si>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</si>
  <si>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</si>
  <si>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</si>
  <si>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</si>
  <si>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</si>
  <si>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</si>
  <si>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</si>
  <si>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</si>
  <si>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</si>
  <si>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</si>
  <si>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</si>
  <si>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</si>
  <si>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</si>
  <si>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</si>
  <si>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</si>
  <si>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</si>
  <si>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</si>
  <si>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</si>
  <si>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</si>
  <si>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</si>
  <si>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</si>
  <si>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</si>
  <si>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</si>
  <si>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</si>
  <si>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</si>
  <si>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</si>
  <si>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</si>
  <si>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</si>
  <si>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</si>
  <si>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</si>
  <si>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</si>
  <si>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</si>
  <si>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</si>
  <si>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</si>
  <si>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</si>
  <si>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</si>
  <si>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</si>
  <si>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</si>
  <si>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</si>
  <si>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</si>
  <si>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</si>
  <si>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</si>
  <si>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</si>
  <si>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</si>
  <si>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</si>
  <si>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</si>
  <si>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</si>
  <si>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</si>
  <si>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</si>
  <si>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</si>
  <si>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</si>
  <si>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</si>
  <si>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</si>
  <si>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</si>
  <si>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</si>
  <si>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</si>
  <si>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</si>
  <si>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</si>
  <si>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</si>
  <si>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</si>
  <si>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</si>
  <si>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</si>
  <si>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</si>
  <si>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</si>
  <si>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</si>
  <si>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</si>
  <si>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</si>
  <si>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</si>
  <si>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</si>
  <si>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</si>
  <si>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</si>
  <si>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</si>
  <si>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</si>
  <si>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</si>
  <si>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</si>
  <si>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</si>
  <si>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</si>
  <si>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</si>
  <si>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</si>
  <si>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</si>
  <si>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</si>
  <si>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</si>
  <si>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</si>
  <si>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</si>
  <si>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</si>
  <si>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</si>
  <si>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</si>
  <si>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</si>
  <si>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</si>
  <si>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</si>
  <si>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</si>
  <si>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</si>
  <si>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</si>
  <si>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</si>
  <si>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</si>
  <si>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</si>
  <si>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</si>
  <si>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</si>
  <si>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</si>
  <si>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</si>
  <si>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</si>
  <si>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</si>
  <si>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</si>
  <si>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</si>
  <si>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</si>
  <si>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</si>
  <si>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</si>
  <si>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</si>
  <si>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</si>
  <si>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</si>
  <si>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</si>
  <si>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</si>
  <si>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</si>
  <si>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</si>
  <si>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</si>
  <si>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</si>
  <si>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</si>
  <si>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</si>
  <si>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</si>
  <si>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</si>
  <si>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</si>
  <si>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</si>
  <si>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</si>
  <si>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</si>
  <si>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</si>
  <si>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</si>
  <si>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</si>
  <si>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</si>
  <si>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</si>
  <si>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</si>
  <si>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</si>
  <si>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</si>
  <si>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</si>
  <si>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</si>
  <si>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</si>
  <si>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</si>
  <si>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</si>
  <si>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</si>
  <si>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</si>
  <si>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</si>
  <si>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</si>
  <si>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</si>
  <si>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</si>
  <si>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</si>
  <si>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</si>
  <si>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</si>
  <si>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</si>
  <si>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</si>
  <si>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</si>
  <si>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</si>
  <si>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</si>
  <si>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</si>
  <si>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</si>
  <si>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</si>
  <si>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</si>
  <si>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</si>
  <si>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</si>
  <si>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</si>
  <si>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</si>
  <si>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</si>
  <si>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</si>
  <si>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</si>
  <si>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</si>
  <si>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</si>
  <si>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</si>
  <si>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</si>
  <si>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</si>
  <si>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</si>
  <si>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</si>
  <si>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</si>
  <si>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</si>
  <si>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</si>
  <si>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</si>
  <si>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</si>
  <si>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</si>
  <si>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</si>
  <si>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</si>
  <si>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</si>
  <si>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</si>
  <si>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</si>
  <si>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</si>
  <si>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</si>
  <si>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</si>
  <si>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</si>
  <si>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</si>
  <si>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</si>
  <si>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</si>
  <si>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</si>
  <si>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</si>
  <si>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</si>
  <si>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</si>
  <si>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</si>
  <si>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</si>
  <si>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</si>
  <si>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</si>
  <si>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</si>
  <si>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</si>
  <si>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</si>
  <si>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</si>
  <si>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</si>
  <si>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</si>
  <si>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</si>
  <si>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</si>
  <si>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</si>
  <si>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</si>
  <si>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</si>
  <si>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</si>
  <si>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</si>
  <si>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</si>
  <si>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</si>
  <si>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</si>
  <si>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</si>
  <si>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</si>
  <si>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</si>
  <si>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</si>
  <si>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</si>
  <si>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</si>
  <si>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</si>
  <si>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</si>
  <si>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</si>
  <si>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</si>
  <si>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</si>
  <si>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</si>
  <si>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</si>
  <si>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</si>
  <si>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</si>
  <si>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</si>
  <si>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</si>
  <si>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</si>
  <si>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</si>
  <si>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</si>
  <si>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</si>
  <si>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</si>
  <si>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</si>
  <si>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</si>
  <si>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</si>
  <si>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</si>
  <si>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</si>
  <si>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</si>
  <si>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</si>
  <si>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</si>
  <si>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</si>
  <si>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</si>
  <si>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</si>
  <si>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</si>
  <si>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</si>
  <si>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</si>
  <si>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</si>
  <si>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</si>
  <si>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</si>
  <si>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</si>
  <si>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</si>
  <si>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</si>
  <si>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</si>
  <si>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</si>
  <si>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</si>
  <si>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</si>
  <si>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</si>
  <si>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</si>
  <si>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</si>
  <si>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</si>
  <si>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</si>
  <si>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</si>
  <si>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</si>
  <si>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</si>
  <si>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</si>
  <si>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</si>
  <si>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</si>
  <si>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</si>
  <si>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</si>
  <si>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</si>
  <si>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</si>
  <si>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</si>
  <si>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</si>
  <si>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</si>
  <si>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</si>
  <si>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</si>
  <si>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</si>
  <si>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</si>
  <si>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</si>
  <si>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</si>
  <si>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</si>
  <si>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</si>
  <si>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</si>
  <si>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</si>
  <si>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</si>
  <si>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</si>
  <si>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</si>
  <si>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</si>
  <si>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</si>
  <si>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</si>
  <si>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</si>
  <si>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</si>
  <si>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</si>
  <si>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</si>
  <si>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</si>
  <si>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</si>
  <si>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</si>
  <si>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</si>
  <si>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</si>
  <si>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</si>
  <si>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</si>
  <si>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</si>
  <si>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</si>
  <si>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</si>
  <si>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</si>
  <si>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</si>
  <si>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</si>
  <si>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</si>
  <si>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</si>
  <si>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</si>
  <si>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</si>
  <si>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</si>
  <si>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</si>
  <si>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</si>
  <si>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</si>
  <si>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</si>
  <si>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</si>
  <si>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</si>
  <si>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</si>
  <si>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</si>
  <si>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</si>
  <si>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</si>
  <si>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</si>
  <si>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</si>
  <si>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</si>
  <si>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</si>
  <si>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</si>
  <si>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</si>
  <si>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</si>
  <si>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</si>
  <si>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</si>
  <si>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</si>
  <si>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</si>
  <si>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</si>
  <si>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</si>
  <si>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</si>
  <si>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</si>
  <si>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</si>
  <si>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</si>
  <si>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</si>
  <si>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</si>
  <si>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</si>
  <si>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</si>
  <si>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</si>
  <si>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</si>
  <si>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</si>
  <si>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</si>
  <si>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</si>
  <si>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</si>
  <si>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</si>
  <si>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</si>
  <si>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</si>
  <si>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</si>
  <si>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</si>
  <si>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</si>
  <si>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</si>
  <si>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</si>
  <si>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</si>
  <si>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</si>
  <si>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</si>
  <si>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</si>
  <si>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</si>
  <si>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</si>
  <si>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</si>
  <si>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</si>
  <si>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</si>
  <si>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</si>
  <si>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</si>
  <si>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</si>
  <si>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</si>
  <si>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</si>
  <si>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</si>
  <si>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</si>
  <si>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</si>
  <si>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</si>
  <si>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</si>
  <si>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</si>
  <si>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</si>
  <si>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</si>
  <si>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</si>
  <si>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</si>
  <si>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</si>
  <si>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</si>
  <si>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</si>
  <si>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</si>
  <si>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</si>
  <si>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</si>
  <si>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</si>
  <si>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</si>
  <si>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</si>
  <si>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</si>
  <si>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</si>
  <si>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</si>
  <si>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</si>
  <si>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</si>
  <si>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</si>
  <si>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</si>
  <si>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</si>
  <si>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</si>
  <si>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</si>
  <si>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</si>
  <si>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</si>
  <si>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</si>
  <si>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</si>
  <si>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</si>
  <si>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</si>
  <si>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</si>
  <si>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</si>
  <si>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</si>
  <si>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</si>
  <si>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</si>
  <si>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</si>
  <si>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</si>
  <si>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</si>
  <si>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</si>
  <si>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</si>
  <si>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</si>
  <si>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</si>
  <si>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</si>
  <si>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</si>
  <si>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</si>
  <si>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</si>
  <si>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</si>
  <si>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</si>
  <si>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</si>
  <si>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</si>
  <si>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</si>
  <si>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</si>
  <si>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</si>
  <si>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</si>
  <si>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</si>
  <si>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</si>
  <si>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</si>
  <si>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</si>
  <si>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</si>
  <si>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</si>
  <si>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</si>
  <si>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</si>
  <si>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</si>
  <si>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</si>
  <si>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</si>
  <si>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</si>
  <si>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</si>
  <si>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</si>
  <si>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</si>
  <si>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</si>
  <si>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</si>
  <si>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</si>
  <si>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</si>
  <si>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</si>
  <si>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</si>
  <si>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</si>
  <si>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</si>
  <si>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</si>
  <si>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</si>
  <si>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</si>
  <si>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</si>
  <si>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</si>
  <si>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</si>
  <si>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</si>
  <si>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</si>
  <si>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</si>
  <si>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</si>
  <si>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</si>
  <si>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</si>
  <si>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</si>
  <si>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</si>
  <si>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</si>
  <si>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</si>
  <si>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</si>
  <si>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</si>
  <si>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</si>
  <si>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</si>
  <si>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</si>
  <si>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</si>
  <si>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</si>
  <si>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</si>
  <si>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</si>
  <si>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</si>
  <si>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</si>
  <si>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</si>
  <si>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</si>
  <si>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</si>
  <si>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</si>
  <si>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</si>
  <si>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</si>
  <si>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</si>
  <si>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</si>
  <si>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</si>
  <si>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</si>
  <si>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</si>
  <si>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</si>
  <si>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</si>
  <si>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</si>
  <si>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</si>
  <si>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</si>
  <si>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</si>
  <si>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</si>
  <si>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</si>
  <si>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</si>
  <si>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</si>
  <si>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</si>
  <si>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</si>
  <si>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</si>
  <si>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</si>
  <si>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</si>
  <si>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</si>
  <si>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</si>
  <si>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</si>
  <si>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</si>
  <si>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</si>
  <si>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</si>
  <si>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</si>
  <si>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</si>
  <si>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</si>
  <si>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</si>
  <si>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</si>
  <si>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</si>
  <si>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</si>
  <si>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</si>
  <si>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</si>
  <si>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</si>
  <si>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</si>
  <si>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</si>
  <si>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</si>
  <si>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</si>
  <si>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</si>
  <si>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</si>
  <si>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</si>
  <si>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</si>
  <si>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</si>
  <si>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</si>
  <si>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</si>
  <si>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</si>
  <si>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</si>
  <si>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</si>
  <si>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</si>
  <si>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</si>
  <si>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</si>
  <si>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</si>
  <si>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</si>
  <si>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</si>
  <si>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</si>
  <si>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</si>
  <si>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</si>
  <si>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</si>
  <si>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</si>
  <si>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</si>
  <si>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</si>
  <si>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</si>
  <si>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</si>
  <si>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</si>
  <si>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</si>
  <si>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</si>
  <si>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</si>
  <si>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</si>
  <si>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</si>
  <si>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</si>
  <si>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</si>
  <si>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</si>
  <si>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</si>
  <si>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</si>
  <si>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</si>
  <si>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</si>
  <si>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</si>
  <si>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</si>
  <si>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</si>
  <si>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</si>
  <si>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</si>
  <si>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</si>
  <si>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</si>
  <si>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</si>
  <si>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</si>
  <si>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</si>
  <si>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</si>
  <si>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</si>
  <si>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</si>
  <si>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</si>
  <si>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</si>
  <si>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</si>
  <si>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</si>
  <si>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</si>
  <si>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</si>
  <si>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</si>
  <si>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</si>
  <si>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</si>
  <si>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</si>
  <si>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</si>
  <si>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</si>
  <si>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</si>
  <si>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</si>
  <si>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</si>
  <si>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</si>
  <si>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</si>
  <si>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</si>
  <si>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</si>
  <si>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</si>
  <si>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</si>
  <si>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</si>
  <si>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</si>
  <si>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</si>
  <si>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</si>
  <si>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</si>
  <si>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</si>
  <si>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</si>
  <si>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</si>
  <si>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</si>
  <si>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</si>
  <si>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</si>
  <si>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</si>
  <si>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</si>
  <si>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</si>
  <si>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</si>
  <si>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</si>
  <si>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</si>
  <si>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</si>
  <si>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</si>
  <si>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</si>
  <si>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</si>
  <si>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</si>
  <si>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</si>
  <si>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</si>
  <si>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</si>
  <si>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</si>
  <si>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</si>
  <si>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</si>
  <si>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</si>
  <si>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</si>
  <si>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</si>
  <si>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</si>
  <si>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</si>
  <si>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</si>
  <si>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</si>
  <si>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</si>
  <si>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</si>
  <si>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</si>
  <si>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</si>
  <si>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</si>
  <si>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</si>
  <si>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</si>
  <si>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</si>
  <si>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</si>
  <si>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</si>
  <si>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</si>
  <si>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</si>
  <si>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</si>
  <si>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</si>
  <si>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</si>
  <si>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</si>
  <si>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</si>
  <si>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</si>
  <si>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</si>
  <si>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</si>
  <si>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</si>
  <si>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</si>
  <si>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</si>
  <si>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</si>
  <si>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</si>
  <si>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</si>
  <si>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</si>
  <si>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</si>
  <si>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</si>
  <si>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</si>
  <si>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</si>
  <si>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</si>
  <si>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</si>
  <si>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</si>
  <si>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</si>
  <si>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</si>
  <si>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</si>
  <si>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</si>
  <si>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</si>
  <si>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</si>
  <si>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</si>
  <si>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</si>
  <si>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</si>
  <si>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</si>
  <si>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</si>
  <si>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</si>
  <si>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</si>
  <si>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</si>
  <si>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</si>
  <si>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</si>
  <si>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</si>
  <si>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</si>
  <si>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</si>
  <si>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</si>
  <si>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</si>
  <si>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</si>
  <si>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</si>
  <si>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</si>
  <si>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</si>
  <si>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</si>
  <si>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</si>
  <si>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</si>
  <si>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</si>
  <si>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</si>
  <si>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</si>
  <si>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</si>
  <si>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</si>
  <si>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</si>
  <si>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</si>
  <si>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</si>
  <si>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</si>
  <si>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</si>
  <si>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</si>
  <si>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</si>
  <si>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</si>
  <si>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</si>
  <si>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</si>
  <si>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</si>
  <si>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</si>
  <si>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</si>
  <si>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</si>
  <si>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</si>
  <si>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</si>
  <si>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</si>
  <si>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</si>
  <si>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</si>
  <si>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</si>
  <si>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</si>
  <si>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</si>
  <si>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</si>
  <si>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</si>
  <si>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</si>
  <si>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</si>
  <si>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</si>
  <si>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</si>
  <si>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</si>
  <si>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</si>
  <si>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</si>
  <si>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</si>
  <si>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</si>
  <si>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</si>
  <si>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</si>
  <si>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</si>
  <si>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</si>
  <si>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</si>
  <si>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</si>
  <si>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</si>
  <si>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</si>
  <si>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</si>
  <si>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</si>
  <si>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</si>
  <si>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</si>
  <si>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</si>
  <si>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</si>
  <si>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</si>
  <si>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</si>
  <si>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</si>
  <si>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</si>
  <si>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</si>
  <si>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</si>
  <si>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</si>
  <si>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</si>
  <si>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</si>
  <si>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</si>
  <si>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</si>
  <si>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</si>
  <si>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</si>
  <si>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</si>
  <si>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</si>
  <si>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</si>
  <si>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</si>
  <si>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</si>
  <si>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</si>
  <si>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</si>
  <si>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</si>
  <si>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</si>
  <si>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</si>
  <si>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</si>
  <si>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</si>
  <si>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</si>
  <si>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</si>
  <si>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</si>
  <si>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</si>
  <si>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</si>
  <si>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</si>
  <si>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</si>
  <si>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</si>
  <si>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</si>
  <si>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</si>
  <si>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</si>
  <si>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</si>
  <si>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</si>
  <si>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</si>
  <si>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</si>
  <si>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</si>
  <si>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</si>
  <si>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</si>
  <si>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</si>
  <si>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</si>
  <si>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</si>
  <si>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</si>
  <si>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</si>
  <si>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</si>
  <si>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</si>
  <si>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</si>
  <si>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</si>
  <si>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</si>
  <si>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</si>
  <si>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</si>
  <si>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</si>
  <si>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</si>
  <si>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</si>
  <si>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</si>
  <si>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</si>
  <si>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</si>
  <si>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</si>
  <si>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</si>
  <si>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</si>
  <si>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</si>
  <si>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</si>
  <si>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</si>
  <si>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</si>
  <si>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</si>
  <si>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</si>
  <si>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</si>
  <si>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</si>
  <si>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</si>
  <si>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</si>
  <si>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</si>
  <si>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</si>
  <si>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</si>
  <si>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</si>
  <si>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</si>
  <si>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</si>
  <si>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</si>
  <si>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</si>
  <si>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</si>
  <si>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</si>
  <si>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</si>
  <si>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</si>
  <si>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</si>
  <si>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</si>
  <si>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</si>
  <si>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</si>
  <si>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</si>
  <si>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</si>
  <si>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</si>
  <si>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</si>
  <si>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</si>
  <si>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</si>
  <si>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</si>
  <si>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</si>
  <si>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</si>
  <si>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</si>
  <si>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</si>
  <si>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</si>
  <si>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</si>
  <si>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</si>
  <si>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</si>
  <si>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</si>
  <si>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</si>
  <si>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</si>
  <si>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</si>
  <si>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</si>
  <si>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</si>
  <si>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</si>
  <si>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</si>
  <si>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</si>
  <si>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</si>
  <si>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</si>
  <si>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</si>
  <si>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</si>
  <si>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</si>
  <si>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</si>
  <si>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</si>
  <si>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</si>
  <si>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</si>
  <si>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</si>
  <si>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</si>
  <si>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</si>
  <si>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</si>
  <si>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</si>
  <si>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</si>
  <si>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</si>
  <si>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</si>
  <si>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</si>
  <si>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</si>
  <si>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</si>
  <si>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</si>
  <si>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</si>
  <si>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</si>
  <si>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</si>
  <si>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</si>
  <si>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</si>
  <si>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</si>
  <si>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</si>
  <si>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</si>
  <si>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</si>
  <si>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</si>
  <si>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</si>
  <si>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</si>
  <si>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</si>
  <si>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</si>
  <si>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</si>
  <si>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</si>
  <si>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</si>
  <si>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</si>
  <si>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</si>
  <si>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</si>
  <si>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</si>
  <si>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</si>
  <si>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</si>
  <si>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</si>
  <si>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</si>
  <si>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</si>
  <si>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</si>
  <si>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</si>
  <si>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</si>
  <si>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</si>
  <si>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</si>
  <si>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</si>
  <si>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</si>
  <si>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</si>
  <si>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</si>
  <si>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</si>
  <si>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</si>
  <si>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</si>
  <si>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</si>
  <si>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</si>
  <si>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</si>
  <si>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</si>
  <si>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</si>
  <si>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</si>
  <si>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</si>
  <si>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</si>
  <si>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</si>
  <si>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</si>
  <si>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</si>
  <si>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</si>
  <si>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</si>
  <si>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</si>
  <si>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</si>
  <si>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</si>
  <si>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</si>
  <si>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</si>
  <si>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</si>
  <si>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</si>
  <si>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</si>
  <si>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</si>
  <si>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</si>
  <si>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</si>
  <si>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</si>
  <si>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</si>
  <si>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</si>
  <si>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</si>
  <si>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</si>
  <si>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</si>
  <si>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</si>
  <si>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</si>
  <si>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</si>
  <si>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</si>
  <si>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</si>
  <si>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</si>
  <si>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</si>
  <si>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</si>
  <si>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</si>
  <si>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</si>
  <si>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</si>
  <si>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</si>
  <si>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</si>
  <si>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</si>
  <si>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</si>
  <si>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</si>
  <si>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</si>
  <si>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</si>
  <si>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</si>
  <si>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</si>
  <si>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</si>
  <si>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</si>
  <si>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</si>
  <si>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</si>
  <si>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</si>
  <si>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</si>
  <si>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</si>
  <si>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</si>
  <si>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</si>
  <si>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</si>
  <si>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</si>
  <si>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</si>
  <si>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</si>
  <si>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</si>
  <si>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</si>
  <si>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</si>
  <si>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</si>
  <si>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</si>
  <si>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</si>
  <si>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</si>
  <si>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</si>
  <si>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</si>
  <si>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</si>
  <si>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</si>
  <si>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</si>
  <si>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</si>
  <si>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</si>
  <si>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</si>
  <si>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</si>
  <si>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</si>
  <si>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</si>
  <si>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</si>
  <si>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</si>
  <si>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</si>
  <si>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</si>
  <si>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</si>
  <si>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</si>
  <si>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</si>
  <si>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</si>
  <si>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</si>
  <si>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</si>
  <si>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</si>
  <si>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</si>
  <si>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</si>
  <si>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</si>
  <si>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</si>
  <si>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</si>
  <si>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</si>
  <si>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</si>
  <si>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</si>
  <si>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</si>
  <si>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</si>
  <si>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</si>
  <si>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</si>
  <si>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</si>
  <si>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</si>
  <si>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</si>
  <si>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</si>
  <si>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</si>
  <si>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</si>
  <si>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</si>
  <si>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</si>
  <si>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</si>
  <si>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</si>
  <si>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</si>
  <si>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</si>
  <si>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</si>
  <si>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</si>
  <si>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</si>
  <si>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</si>
  <si>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</si>
  <si>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</si>
  <si>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</si>
  <si>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</si>
  <si>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</si>
  <si>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</si>
  <si>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</si>
  <si>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</si>
  <si>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</si>
  <si>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</si>
  <si>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</si>
  <si>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</si>
  <si>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</si>
  <si>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</si>
  <si>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</si>
  <si>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</si>
  <si>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</si>
  <si>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</si>
  <si>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</si>
  <si>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</si>
  <si>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</si>
  <si>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</si>
  <si>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</si>
  <si>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</si>
  <si>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</si>
  <si>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</si>
  <si>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</si>
  <si>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</si>
  <si>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</si>
  <si>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</si>
  <si>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</si>
  <si>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</si>
  <si>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</si>
  <si>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</si>
  <si>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</si>
  <si>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</si>
  <si>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</si>
  <si>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</si>
  <si>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</si>
  <si>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</si>
  <si>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</si>
  <si>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</si>
  <si>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</si>
  <si>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</si>
  <si>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</si>
  <si>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</si>
  <si>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</si>
  <si>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</si>
  <si>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</si>
  <si>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</si>
  <si>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</si>
  <si>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</si>
  <si>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</si>
  <si>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</si>
  <si>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</si>
  <si>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</si>
  <si>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</si>
  <si>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</si>
  <si>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</si>
  <si>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</si>
  <si>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</si>
  <si>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</si>
  <si>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</si>
  <si>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</si>
  <si>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</si>
  <si>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</si>
  <si>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</si>
  <si>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</si>
  <si>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</si>
  <si>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</si>
  <si>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</si>
  <si>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</si>
  <si>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</si>
  <si>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</si>
  <si>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</si>
  <si>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</si>
  <si>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</si>
  <si>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</si>
  <si>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</si>
  <si>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</si>
  <si>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</si>
  <si>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</si>
  <si>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</si>
  <si>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</si>
  <si>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</si>
  <si>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</si>
  <si>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</si>
  <si>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</si>
  <si>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</si>
  <si>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</si>
  <si>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</si>
  <si>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</si>
  <si>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</si>
  <si>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</si>
  <si>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</si>
  <si>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</si>
  <si>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</si>
  <si>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</si>
  <si>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</si>
  <si>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</si>
  <si>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</si>
  <si>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</si>
  <si>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</si>
  <si>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</si>
  <si>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</si>
  <si>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</si>
  <si>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</si>
  <si>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</si>
  <si>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</si>
  <si>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</si>
  <si>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</si>
  <si>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</si>
  <si>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</si>
  <si>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</si>
  <si>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</si>
  <si>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</si>
  <si>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</si>
  <si>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</si>
  <si>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</si>
  <si>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</si>
  <si>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</si>
  <si>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</si>
  <si>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</si>
  <si>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</si>
  <si>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</si>
  <si>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</si>
  <si>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</si>
  <si>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</si>
  <si>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</si>
  <si>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</si>
  <si>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</si>
  <si>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</si>
  <si>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</si>
  <si>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</si>
  <si>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</si>
  <si>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</si>
  <si>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</si>
  <si>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</si>
  <si>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</si>
  <si>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</si>
  <si>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</si>
  <si>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</si>
  <si>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</si>
  <si>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</si>
  <si>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</si>
  <si>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</si>
  <si>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</si>
  <si>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</si>
  <si>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</si>
  <si>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</si>
  <si>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</si>
  <si>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</si>
  <si>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</si>
  <si>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</si>
  <si>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</si>
  <si>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</si>
  <si>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</si>
  <si>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</si>
  <si>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</si>
  <si>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</si>
  <si>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</si>
  <si>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</si>
  <si>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</si>
  <si>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</si>
  <si>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</si>
  <si>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</si>
  <si>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</si>
  <si>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</si>
  <si>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</si>
  <si>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</si>
  <si>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</si>
  <si>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</si>
  <si>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</si>
  <si>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</si>
  <si>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</si>
  <si>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</si>
  <si>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</si>
  <si>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</si>
  <si>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</si>
  <si>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</si>
  <si>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</si>
  <si>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</si>
  <si>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</si>
  <si>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</si>
  <si>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</si>
  <si>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</si>
  <si>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</si>
  <si>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</si>
  <si>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</si>
  <si>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</si>
  <si>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</si>
  <si>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</si>
  <si>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</si>
  <si>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</si>
  <si>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</si>
  <si>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</si>
  <si>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</si>
  <si>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</si>
  <si>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</si>
  <si>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</si>
  <si>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</si>
  <si>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</si>
  <si>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</si>
  <si>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</si>
  <si>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</si>
  <si>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</si>
  <si>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</si>
  <si>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</si>
  <si>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</si>
  <si>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</si>
  <si>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</si>
  <si>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</si>
  <si>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</si>
  <si>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</si>
  <si>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</si>
  <si>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</si>
  <si>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</si>
  <si>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</si>
  <si>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</si>
  <si>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</si>
  <si>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</si>
  <si>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</si>
  <si>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</si>
  <si>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</si>
  <si>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</si>
  <si>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</si>
  <si>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</si>
  <si>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</si>
  <si>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</si>
  <si>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</si>
  <si>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</si>
  <si>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</si>
  <si>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</si>
  <si>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</si>
  <si>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</si>
  <si>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</si>
  <si>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</si>
  <si>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</si>
  <si>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</si>
  <si>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</si>
  <si>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</si>
  <si>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</si>
  <si>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</si>
  <si>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</si>
  <si>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</si>
  <si>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</si>
  <si>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</si>
  <si>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</si>
  <si>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</si>
  <si>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</si>
  <si>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</si>
  <si>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</si>
  <si>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</si>
  <si>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</si>
  <si>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</si>
  <si>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</si>
  <si>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</si>
  <si>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</si>
  <si>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</si>
  <si>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</si>
  <si>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</si>
  <si>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</si>
  <si>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</si>
  <si>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</si>
  <si>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</si>
  <si>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</si>
  <si>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</si>
  <si>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</si>
  <si>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</si>
  <si>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</si>
  <si>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</si>
  <si>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</si>
  <si>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</si>
  <si>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</si>
  <si>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</si>
  <si>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</si>
  <si>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</si>
  <si>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</si>
  <si>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</si>
  <si>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</si>
  <si>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</si>
  <si>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</si>
  <si>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</si>
  <si>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</si>
  <si>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</si>
  <si>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</si>
  <si>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</si>
  <si>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</si>
  <si>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</si>
  <si>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</si>
  <si>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</si>
  <si>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</si>
  <si>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</si>
  <si>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</si>
  <si>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</si>
  <si>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</si>
  <si>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</si>
  <si>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</si>
  <si>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</si>
  <si>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</si>
  <si>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</si>
  <si>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</si>
  <si>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</si>
  <si>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</si>
  <si>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</si>
  <si>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</si>
  <si>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</si>
  <si>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</si>
  <si>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</si>
  <si>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</si>
  <si>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</si>
  <si>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</si>
  <si>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</si>
  <si>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</si>
  <si>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</si>
  <si>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</si>
  <si>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</si>
  <si>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</si>
  <si>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</si>
  <si>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</si>
  <si>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</si>
  <si>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</si>
  <si>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</si>
  <si>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</si>
  <si>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</si>
  <si>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</si>
  <si>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</si>
  <si>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</si>
  <si>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</si>
  <si>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</si>
  <si>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</si>
  <si>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</si>
  <si>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</si>
  <si>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</si>
  <si>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</si>
  <si>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</si>
  <si>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</si>
  <si>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</si>
  <si>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</si>
  <si>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</si>
  <si>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</si>
  <si>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</si>
  <si>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</si>
  <si>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</si>
  <si>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</si>
  <si>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</si>
  <si>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</si>
  <si>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</si>
  <si>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</si>
  <si>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</si>
  <si>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</si>
  <si>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</si>
  <si>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</si>
  <si>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</si>
  <si>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</si>
  <si>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</si>
  <si>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</si>
  <si>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</si>
  <si>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</si>
  <si>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</si>
  <si>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</si>
  <si>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</si>
  <si>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</si>
  <si>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</si>
  <si>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</si>
  <si>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</si>
  <si>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</si>
  <si>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</si>
  <si>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</si>
  <si>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</si>
  <si>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</si>
  <si>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</si>
  <si>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</si>
  <si>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</si>
  <si>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</si>
  <si>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</si>
  <si>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</si>
  <si>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</si>
  <si>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</si>
  <si>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</si>
  <si>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</si>
  <si>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</si>
  <si>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</si>
  <si>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</si>
  <si>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</si>
  <si>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</si>
  <si>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</si>
  <si>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</si>
  <si>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</si>
  <si>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</si>
  <si>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</si>
  <si>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</si>
  <si>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</si>
  <si>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</si>
  <si>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</si>
  <si>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</si>
  <si>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</si>
  <si>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</si>
  <si>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</si>
  <si>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</si>
  <si>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</si>
  <si>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</si>
  <si>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</si>
  <si>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</si>
  <si>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</si>
  <si>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</si>
  <si>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</si>
  <si>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</si>
  <si>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</si>
  <si>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</si>
  <si>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</si>
  <si>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</si>
  <si>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</si>
  <si>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</si>
  <si>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</si>
  <si>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</si>
  <si>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</si>
  <si>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</si>
  <si>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</si>
  <si>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</si>
  <si>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</si>
  <si>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</si>
  <si>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</si>
  <si>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</si>
  <si>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</si>
  <si>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</si>
  <si>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</si>
  <si>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</si>
  <si>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</si>
  <si>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</si>
  <si>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</si>
  <si>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</si>
  <si>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</si>
  <si>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</si>
  <si>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</si>
  <si>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</si>
  <si>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</si>
  <si>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</si>
  <si>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</si>
  <si>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</si>
  <si>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</si>
  <si>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</si>
  <si>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</si>
  <si>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</si>
  <si>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</si>
  <si>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</si>
  <si>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</si>
  <si>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</si>
  <si>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</si>
  <si>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</si>
  <si>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</si>
  <si>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</si>
  <si>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</si>
  <si>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</si>
  <si>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</si>
  <si>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</si>
  <si>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</si>
  <si>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</si>
  <si>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</si>
  <si>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</si>
  <si>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</si>
  <si>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</si>
  <si>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</si>
  <si>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</si>
  <si>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</si>
  <si>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</si>
  <si>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</si>
  <si>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</si>
  <si>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</si>
  <si>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</si>
  <si>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</si>
  <si>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</si>
  <si>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</si>
  <si>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</si>
  <si>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</si>
  <si>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</si>
  <si>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</si>
  <si>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</si>
  <si>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</si>
  <si>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</si>
  <si>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</si>
  <si>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</si>
  <si>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</si>
  <si>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</si>
  <si>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</si>
  <si>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</si>
  <si>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</si>
  <si>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</si>
  <si>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</si>
  <si>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</si>
  <si>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</si>
  <si>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</si>
  <si>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</si>
  <si>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</si>
  <si>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</si>
  <si>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</si>
  <si>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</si>
  <si>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</si>
  <si>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</si>
  <si>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</si>
  <si>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</si>
  <si>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</si>
  <si>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</si>
  <si>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</si>
  <si>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</si>
  <si>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</si>
  <si>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</si>
  <si>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</si>
  <si>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</si>
  <si>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</si>
  <si>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</si>
  <si>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</si>
  <si>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</si>
  <si>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</si>
  <si>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</si>
  <si>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</si>
  <si>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</si>
  <si>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</si>
  <si>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</si>
  <si>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</si>
  <si>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</si>
  <si>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</si>
  <si>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</si>
  <si>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</si>
  <si>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</si>
  <si>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</si>
  <si>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</si>
  <si>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</si>
  <si>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</si>
  <si>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</si>
  <si>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</si>
  <si>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</si>
  <si>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</si>
  <si>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</si>
  <si>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</si>
  <si>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</si>
  <si>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</si>
  <si>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</si>
  <si>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</si>
  <si>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</si>
  <si>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</si>
  <si>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</si>
  <si>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</si>
  <si>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</si>
  <si>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</si>
  <si>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</si>
  <si>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</si>
  <si>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</si>
  <si>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</si>
  <si>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</si>
  <si>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</si>
  <si>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</si>
  <si>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</si>
  <si>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</si>
  <si>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</si>
  <si>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</si>
  <si>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</si>
  <si>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</si>
  <si>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</si>
  <si>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</si>
  <si>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</si>
  <si>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</si>
  <si>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</si>
  <si>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</si>
  <si>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</si>
  <si>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</si>
  <si>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</si>
  <si>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</si>
  <si>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</si>
  <si>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</si>
  <si>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</si>
  <si>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</si>
  <si>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</si>
  <si>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</si>
  <si>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</si>
  <si>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</si>
  <si>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</si>
  <si>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</si>
  <si>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</si>
  <si>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</si>
  <si>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</si>
  <si>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</si>
  <si>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</si>
  <si>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</si>
  <si>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</si>
  <si>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</si>
  <si>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</si>
  <si>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</si>
  <si>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</si>
  <si>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</si>
  <si>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</si>
  <si>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</si>
  <si>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</si>
  <si>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</si>
  <si>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</si>
  <si>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</si>
  <si>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</si>
  <si>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</si>
  <si>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</si>
  <si>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</si>
  <si>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</si>
  <si>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</si>
  <si>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</si>
  <si>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</si>
  <si>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</si>
  <si>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</si>
  <si>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</si>
  <si>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</si>
  <si>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</si>
  <si>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</si>
  <si>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</si>
  <si>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</si>
  <si>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</si>
  <si>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</si>
  <si>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</si>
  <si>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</si>
  <si>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</si>
  <si>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</si>
  <si>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</si>
  <si>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</si>
  <si>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</si>
  <si>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</si>
  <si>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</si>
  <si>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</si>
  <si>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</si>
  <si>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</si>
  <si>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</si>
  <si>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</si>
  <si>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</si>
  <si>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</si>
  <si>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</si>
  <si>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</si>
  <si>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</si>
  <si>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</si>
  <si>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</si>
  <si>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</si>
  <si>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</si>
  <si>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</si>
  <si>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</si>
  <si>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</si>
  <si>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</si>
  <si>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</si>
  <si>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</si>
  <si>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</si>
  <si>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</si>
  <si>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</si>
  <si>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</si>
  <si>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</si>
  <si>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</si>
  <si>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</si>
  <si>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</si>
  <si>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</si>
  <si>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</si>
  <si>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</si>
  <si>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</si>
  <si>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</si>
  <si>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</si>
  <si>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</si>
  <si>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</si>
  <si>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</si>
  <si>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</si>
  <si>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</si>
  <si>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</si>
  <si>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</si>
  <si>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</si>
  <si>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</si>
  <si>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</si>
  <si>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</si>
  <si>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</si>
  <si>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</si>
  <si>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</si>
  <si>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</si>
  <si>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</si>
  <si>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</si>
  <si>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</si>
  <si>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</si>
  <si>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</si>
  <si>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</si>
  <si>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</si>
  <si>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</si>
  <si>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</si>
  <si>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</si>
  <si>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</si>
  <si>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</si>
  <si>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</si>
  <si>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</si>
  <si>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</si>
  <si>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</si>
  <si>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</si>
  <si>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</si>
  <si>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</si>
  <si>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</si>
  <si>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</si>
  <si>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</si>
  <si>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</si>
  <si>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</si>
  <si>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</si>
  <si>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</si>
  <si>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</si>
  <si>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</si>
  <si>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</si>
  <si>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</si>
  <si>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</si>
  <si>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</si>
  <si>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</si>
  <si>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</si>
  <si>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</si>
  <si>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</si>
  <si>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</si>
  <si>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</si>
  <si>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</si>
  <si>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</si>
  <si>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</si>
  <si>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</si>
  <si>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</si>
  <si>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</si>
  <si>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</si>
  <si>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</si>
  <si>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</si>
  <si>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</si>
  <si>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</si>
  <si>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</si>
  <si>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</si>
  <si>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</si>
  <si>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</si>
  <si>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</si>
  <si>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</si>
  <si>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</si>
  <si>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</si>
  <si>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</si>
  <si>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</si>
  <si>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</si>
  <si>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</si>
  <si>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</si>
  <si>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</si>
  <si>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</si>
  <si>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</si>
  <si>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</si>
  <si>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</si>
  <si>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</si>
  <si>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</si>
  <si>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</si>
  <si>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</si>
  <si>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</si>
  <si>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</si>
  <si>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</si>
  <si>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</si>
  <si>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</si>
  <si>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</si>
  <si>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</si>
  <si>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</si>
  <si>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</si>
  <si>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</si>
  <si>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</si>
  <si>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</si>
  <si>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</si>
  <si>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</si>
  <si>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</si>
  <si>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</si>
  <si>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</si>
  <si>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</si>
  <si>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</si>
  <si>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</si>
  <si>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</si>
  <si>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</si>
  <si>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</si>
  <si>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</si>
  <si>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</si>
  <si>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</si>
  <si>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</si>
  <si>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</si>
  <si>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</si>
  <si>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</si>
  <si>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</si>
  <si>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</si>
  <si>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</si>
  <si>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</si>
  <si>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</si>
  <si>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</si>
  <si>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</si>
  <si>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</si>
  <si>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</si>
  <si>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</si>
  <si>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</si>
  <si>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</si>
  <si>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</si>
  <si>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</si>
  <si>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</si>
  <si>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</si>
  <si>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</si>
  <si>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</si>
  <si>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</si>
  <si>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</si>
  <si>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</si>
  <si>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</si>
  <si>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</si>
  <si>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</si>
  <si>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</si>
  <si>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</si>
  <si>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</si>
  <si>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</si>
  <si>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</si>
  <si>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</si>
  <si>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</si>
  <si>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</si>
  <si>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</si>
  <si>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</si>
  <si>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</si>
  <si>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</si>
  <si>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</si>
  <si>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</si>
  <si>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</si>
  <si>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</si>
  <si>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</si>
  <si>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</si>
  <si>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</si>
  <si>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</si>
  <si>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</si>
  <si>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</si>
  <si>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</si>
  <si>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</si>
  <si>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</si>
  <si>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</si>
  <si>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</si>
  <si>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</si>
  <si>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</si>
  <si>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</si>
  <si>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</si>
  <si>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</si>
  <si>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</si>
  <si>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</si>
  <si>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</si>
  <si>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</si>
  <si>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</si>
  <si>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</si>
  <si>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</si>
  <si>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</si>
  <si>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</si>
  <si>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</si>
  <si>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</si>
  <si>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</si>
  <si>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</si>
  <si>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</si>
  <si>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</si>
  <si>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</si>
  <si>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</si>
  <si>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</si>
  <si>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</si>
  <si>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</si>
  <si>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</si>
  <si>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</si>
  <si>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</si>
  <si>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</si>
  <si>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</si>
  <si>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</si>
  <si>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</si>
  <si>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</si>
  <si>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</si>
  <si>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</si>
  <si>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</si>
  <si>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</si>
  <si>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</si>
  <si>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</si>
  <si>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</si>
  <si>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</si>
  <si>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</si>
  <si>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</si>
  <si>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</si>
  <si>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</si>
  <si>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</si>
  <si>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</si>
  <si>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</si>
  <si>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</si>
  <si>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</si>
  <si>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</si>
  <si>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</si>
  <si>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</si>
  <si>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</si>
  <si>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</si>
  <si>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</si>
  <si>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</si>
  <si>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</si>
  <si>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</si>
  <si>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</si>
  <si>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</si>
  <si>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</si>
  <si>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</si>
  <si>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</si>
  <si>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</si>
  <si>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</si>
  <si>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</si>
  <si>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</si>
  <si>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</si>
  <si>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</si>
  <si>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</si>
  <si>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</si>
  <si>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</si>
  <si>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</si>
  <si>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</si>
  <si>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</si>
  <si>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</si>
  <si>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</si>
  <si>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</si>
  <si>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</si>
  <si>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</si>
  <si>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</si>
  <si>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</si>
  <si>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</si>
  <si>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</si>
  <si>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</si>
  <si>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</si>
  <si>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</si>
  <si>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</si>
  <si>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</si>
  <si>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</si>
  <si>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</si>
  <si>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</si>
  <si>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</si>
  <si>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</si>
  <si>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</si>
  <si>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</si>
  <si>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</si>
  <si>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</si>
  <si>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</si>
  <si>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</si>
  <si>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</si>
  <si>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</si>
  <si>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</si>
  <si>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</si>
  <si>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</si>
  <si>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</si>
  <si>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</si>
  <si>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</si>
  <si>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</si>
  <si>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</si>
  <si>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</si>
  <si>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</si>
  <si>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</si>
  <si>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</si>
  <si>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</si>
  <si>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</si>
  <si>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</si>
  <si>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</si>
  <si>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</si>
  <si>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</si>
  <si>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</si>
  <si>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</si>
  <si>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</si>
  <si>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</si>
  <si>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</si>
  <si>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</si>
  <si>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</si>
  <si>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</si>
  <si>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</si>
  <si>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</si>
  <si>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</si>
  <si>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</si>
  <si>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</si>
  <si>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</si>
  <si>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</si>
  <si>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</si>
  <si>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</si>
  <si>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</si>
  <si>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</si>
  <si>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</si>
  <si>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</si>
  <si>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</si>
  <si>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</si>
  <si>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</si>
  <si>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</si>
  <si>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</si>
  <si>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</si>
  <si>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</si>
  <si>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</si>
  <si>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</si>
  <si>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</si>
  <si>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</si>
  <si>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</si>
  <si>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</si>
  <si>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</si>
  <si>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</si>
  <si>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</si>
  <si>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</si>
  <si>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</si>
  <si>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</si>
  <si>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</si>
  <si>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</si>
  <si>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</si>
  <si>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</si>
  <si>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</si>
  <si>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</si>
  <si>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</si>
  <si>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</si>
  <si>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</si>
  <si>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</si>
  <si>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</si>
  <si>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</si>
  <si>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</si>
  <si>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</si>
  <si>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</si>
  <si>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</si>
  <si>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</si>
  <si>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</si>
  <si>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</si>
  <si>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</si>
  <si>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</si>
  <si>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</si>
  <si>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</si>
  <si>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</si>
  <si>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</si>
  <si>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</si>
  <si>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</si>
  <si>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</si>
  <si>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</si>
  <si>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</si>
  <si>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</si>
  <si>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</si>
  <si>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</si>
  <si>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</si>
  <si>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</si>
  <si>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</si>
  <si>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</si>
  <si>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</si>
  <si>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</si>
  <si>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</si>
  <si>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</si>
  <si>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</si>
  <si>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</si>
  <si>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</si>
  <si>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</si>
  <si>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</si>
  <si>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</si>
  <si>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</si>
  <si>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</si>
  <si>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</si>
  <si>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</si>
  <si>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</si>
  <si>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</si>
  <si>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</si>
  <si>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</si>
  <si>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</si>
  <si>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</si>
  <si>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</si>
  <si>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</si>
  <si>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</si>
  <si>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</si>
  <si>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</si>
  <si>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</si>
  <si>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</si>
  <si>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</si>
  <si>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</si>
  <si>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</si>
  <si>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</si>
  <si>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</si>
  <si>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</si>
  <si>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</si>
  <si>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</si>
  <si>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</si>
  <si>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</si>
  <si>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</si>
  <si>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</si>
  <si>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</si>
  <si>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</si>
  <si>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</si>
  <si>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</si>
  <si>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</si>
  <si>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</si>
  <si>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</si>
  <si>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</si>
  <si>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</si>
  <si>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</si>
  <si>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</si>
  <si>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</si>
  <si>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</si>
  <si>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</si>
  <si>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</si>
  <si>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</si>
  <si>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</si>
  <si>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</si>
  <si>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</si>
  <si>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</si>
  <si>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</si>
  <si>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</si>
  <si>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</si>
  <si>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</si>
  <si>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</si>
  <si>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</si>
  <si>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</si>
  <si>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</si>
  <si>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</si>
  <si>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</si>
  <si>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</si>
  <si>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</si>
  <si>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</si>
  <si>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</si>
  <si>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</si>
  <si>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</si>
  <si>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</si>
  <si>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</si>
  <si>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</si>
  <si>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</si>
  <si>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</si>
  <si>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</si>
  <si>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</si>
  <si>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</si>
  <si>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</si>
  <si>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</si>
  <si>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</si>
  <si>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</si>
  <si>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</si>
  <si>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</si>
  <si>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</si>
  <si>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</si>
  <si>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</si>
  <si>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</si>
  <si>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</si>
  <si>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</si>
  <si>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</si>
  <si>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</si>
  <si>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</si>
  <si>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</si>
  <si>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</si>
  <si>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</si>
  <si>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</si>
  <si>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</si>
  <si>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</si>
  <si>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</si>
  <si>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</si>
  <si>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</si>
  <si>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</si>
  <si>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</si>
  <si>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</si>
  <si>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</si>
  <si>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</si>
  <si>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</si>
  <si>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</si>
  <si>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</si>
  <si>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</si>
  <si>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</si>
  <si>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</si>
  <si>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</si>
  <si>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</si>
  <si>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</si>
  <si>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</si>
  <si>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</si>
  <si>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</si>
  <si>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</si>
  <si>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</si>
  <si>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</si>
  <si>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</si>
  <si>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</si>
  <si>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</si>
  <si>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</si>
  <si>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</si>
  <si>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</si>
  <si>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</si>
  <si>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</si>
  <si>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</si>
  <si>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</si>
  <si>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</si>
  <si>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</si>
  <si>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</si>
  <si>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</si>
  <si>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</si>
  <si>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</si>
  <si>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</si>
  <si>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</si>
  <si>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</si>
  <si>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</si>
  <si>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</si>
  <si>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</si>
  <si>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</si>
  <si>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</si>
  <si>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</si>
  <si>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</si>
  <si>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</si>
  <si>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</si>
  <si>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</si>
  <si>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</si>
  <si>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</si>
  <si>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</si>
  <si>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</si>
  <si>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</si>
  <si>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</si>
  <si>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</si>
  <si>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</si>
  <si>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</si>
  <si>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</si>
  <si>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</si>
  <si>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</si>
  <si>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</si>
  <si>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</si>
  <si>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</si>
  <si>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</si>
  <si>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</si>
  <si>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</si>
  <si>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</si>
  <si>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</si>
  <si>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</si>
  <si>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</si>
  <si>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</si>
  <si>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</si>
  <si>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</si>
  <si>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</si>
  <si>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</si>
  <si>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</si>
  <si>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</si>
  <si>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</si>
  <si>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</si>
  <si>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</si>
  <si>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</si>
  <si>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</si>
  <si>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</si>
  <si>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</si>
  <si>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</si>
  <si>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</si>
  <si>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</si>
  <si>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</si>
  <si>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</si>
  <si>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</si>
  <si>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</si>
  <si>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</si>
  <si>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</si>
  <si>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</si>
  <si>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</si>
  <si>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</si>
  <si>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</si>
  <si>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</si>
  <si>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</si>
  <si>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</si>
  <si>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</si>
  <si>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</si>
  <si>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</si>
  <si>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</si>
  <si>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</si>
  <si>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</si>
  <si>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</si>
  <si>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</si>
  <si>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</si>
  <si>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</si>
  <si>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</si>
  <si>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</si>
  <si>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</si>
  <si>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</si>
  <si>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</si>
  <si>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</si>
  <si>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</si>
  <si>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</si>
  <si>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</si>
  <si>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</si>
  <si>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</si>
  <si>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</si>
  <si>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</si>
  <si>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</si>
  <si>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</si>
  <si>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</si>
  <si>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</si>
  <si>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</si>
  <si>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</si>
  <si>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</si>
  <si>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</si>
  <si>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</si>
  <si>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</si>
  <si>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</si>
  <si>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</si>
  <si>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</si>
  <si>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</si>
  <si>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</si>
  <si>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</si>
  <si>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</si>
  <si>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</si>
  <si>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</si>
  <si>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</si>
  <si>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</si>
  <si>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</si>
  <si>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</si>
  <si>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</si>
  <si>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</si>
  <si>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</si>
  <si>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</si>
  <si>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</si>
  <si>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</si>
  <si>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</si>
  <si>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</si>
  <si>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</si>
  <si>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</si>
  <si>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</si>
  <si>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</si>
  <si>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</si>
  <si>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</si>
  <si>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</si>
  <si>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</si>
  <si>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</si>
  <si>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</si>
  <si>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</si>
  <si>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</si>
  <si>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</si>
  <si>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</si>
  <si>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</si>
  <si>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</si>
  <si>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</si>
  <si>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</si>
  <si>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</si>
  <si>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</si>
  <si>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</si>
  <si>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</si>
  <si>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</si>
  <si>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</si>
  <si>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</si>
  <si>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</si>
  <si>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</si>
  <si>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</si>
  <si>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</si>
  <si>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</si>
  <si>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</si>
  <si>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</si>
  <si>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</si>
  <si>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</si>
  <si>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</si>
  <si>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</si>
  <si>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</si>
  <si>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</si>
  <si>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</si>
  <si>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</si>
  <si>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</si>
  <si>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</si>
  <si>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</si>
  <si>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</si>
  <si>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</si>
  <si>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</si>
  <si>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</si>
  <si>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</si>
  <si>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</si>
  <si>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</si>
  <si>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</si>
  <si>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</si>
  <si>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</si>
  <si>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</si>
  <si>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</si>
  <si>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</si>
  <si>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</si>
  <si>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</si>
  <si>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</si>
  <si>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</si>
  <si>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</si>
  <si>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</si>
  <si>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</si>
  <si>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</si>
  <si>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</si>
  <si>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</si>
  <si>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</si>
  <si>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</si>
  <si>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</si>
  <si>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</si>
  <si>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</si>
  <si>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</si>
  <si>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</si>
  <si>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</si>
  <si>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</si>
  <si>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</si>
  <si>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</si>
  <si>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</si>
  <si>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</si>
  <si>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</si>
  <si>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</si>
  <si>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</si>
  <si>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</si>
  <si>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</si>
  <si>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</si>
  <si>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</si>
  <si>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</si>
  <si>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</si>
  <si>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</si>
  <si>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</si>
  <si>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</si>
  <si>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</si>
  <si>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</si>
  <si>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</si>
  <si>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</si>
  <si>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</si>
  <si>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</si>
  <si>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</si>
  <si>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</si>
  <si>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</si>
  <si>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</si>
  <si>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</si>
  <si>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</si>
  <si>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</si>
  <si>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</si>
  <si>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</si>
  <si>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</si>
  <si>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</si>
  <si>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</si>
  <si>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</si>
  <si>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</si>
  <si>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</si>
  <si>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</si>
  <si>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</si>
  <si>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</si>
  <si>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</si>
  <si>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</si>
  <si>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</si>
  <si>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</si>
  <si>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</si>
  <si>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</si>
  <si>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</si>
  <si>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</si>
  <si>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</si>
  <si>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</si>
  <si>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</si>
  <si>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</si>
  <si>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</si>
  <si>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</si>
  <si>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</si>
  <si>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</si>
  <si>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</si>
  <si>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</si>
  <si>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</si>
  <si>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</si>
  <si>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</si>
  <si>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</si>
  <si>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</si>
  <si>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</si>
  <si>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</si>
  <si>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</si>
  <si>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</si>
  <si>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</si>
  <si>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</si>
  <si>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</si>
  <si>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</si>
  <si>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</si>
  <si>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</si>
  <si>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</si>
  <si>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</si>
  <si>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</si>
  <si>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</si>
  <si>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</si>
  <si>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</si>
  <si>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</si>
  <si>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</si>
  <si>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</si>
  <si>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</si>
  <si>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</si>
  <si>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</si>
  <si>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</si>
  <si>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</si>
  <si>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</si>
  <si>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</si>
  <si>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</si>
  <si>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</si>
  <si>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</si>
  <si>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</si>
  <si>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</si>
  <si>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</si>
  <si>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</si>
  <si>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</si>
  <si>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</si>
  <si>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</si>
  <si>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</si>
  <si>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</si>
  <si>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</si>
  <si>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</si>
  <si>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</si>
  <si>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</si>
  <si>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</si>
  <si>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</si>
  <si>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</si>
  <si>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</si>
  <si>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</si>
  <si>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</si>
  <si>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</si>
  <si>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</si>
  <si>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</si>
  <si>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</si>
  <si>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</si>
  <si>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</si>
  <si>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</si>
  <si>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</si>
  <si>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</si>
  <si>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</si>
  <si>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</si>
  <si>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</si>
  <si>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</si>
  <si>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</si>
  <si>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</si>
  <si>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</si>
  <si>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</si>
  <si>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</si>
  <si>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</si>
  <si>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</si>
  <si>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</si>
  <si>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</si>
  <si>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</si>
  <si>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</si>
  <si>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</si>
  <si>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</si>
  <si>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</si>
  <si>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</si>
  <si>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</si>
  <si>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</si>
  <si>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</si>
  <si>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</si>
  <si>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</si>
  <si>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</si>
  <si>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</si>
  <si>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</si>
  <si>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</si>
  <si>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</si>
  <si>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</si>
  <si>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</si>
  <si>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</si>
  <si>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</si>
  <si>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</si>
  <si>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</si>
  <si>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</si>
  <si>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</si>
  <si>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</si>
  <si>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</si>
  <si>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</si>
  <si>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</si>
  <si>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</si>
  <si>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</si>
  <si>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</si>
  <si>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</si>
  <si>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</si>
  <si>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</si>
  <si>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</si>
  <si>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</si>
  <si>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</si>
  <si>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</si>
  <si>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</si>
  <si>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</si>
  <si>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</si>
  <si>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</si>
  <si>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</si>
  <si>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</si>
  <si>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</si>
  <si>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</si>
  <si>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</si>
  <si>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</si>
  <si>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</si>
  <si>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</si>
  <si>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</si>
  <si>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</si>
  <si>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</si>
  <si>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</si>
  <si>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</si>
  <si>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</si>
  <si>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</si>
  <si>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</si>
  <si>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</si>
  <si>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</si>
  <si>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</si>
  <si>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</si>
  <si>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</si>
  <si>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</si>
  <si>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</si>
  <si>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</si>
  <si>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</si>
  <si>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</si>
  <si>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</si>
  <si>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</si>
  <si>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</si>
  <si>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</si>
  <si>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</si>
  <si>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</si>
  <si>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</si>
  <si>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</si>
  <si>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</si>
  <si>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</si>
  <si>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</si>
  <si>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</si>
  <si>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</si>
  <si>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</si>
  <si>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</si>
  <si>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</si>
  <si>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</si>
  <si>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</si>
  <si>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</si>
  <si>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</si>
  <si>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</si>
  <si>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</si>
  <si>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</si>
  <si>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</si>
  <si>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</si>
  <si>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</si>
  <si>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</si>
  <si>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</si>
  <si>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</si>
  <si>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</si>
  <si>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</si>
  <si>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</si>
  <si>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</si>
  <si>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</si>
  <si>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</si>
  <si>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</si>
  <si>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</si>
  <si>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</si>
  <si>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</si>
  <si>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</si>
  <si>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</si>
  <si>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</si>
  <si>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</si>
  <si>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</si>
  <si>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</si>
  <si>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</si>
  <si>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</si>
  <si>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</si>
  <si>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</si>
  <si>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</si>
  <si>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</si>
  <si>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</si>
  <si>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</si>
  <si>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</si>
  <si>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</si>
  <si>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</si>
  <si>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</si>
  <si>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</si>
  <si>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</si>
  <si>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</si>
  <si>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</si>
  <si>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</si>
  <si>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</si>
  <si>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</si>
  <si>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</si>
  <si>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</si>
  <si>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</si>
  <si>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</si>
  <si>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</si>
  <si>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</si>
  <si>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</si>
  <si>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</si>
  <si>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</si>
  <si>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</si>
  <si>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</si>
  <si>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</si>
  <si>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</si>
  <si>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</si>
  <si>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</si>
  <si>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</si>
  <si>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</si>
  <si>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</si>
  <si>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</si>
  <si>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</si>
  <si>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</si>
  <si>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</si>
  <si>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</si>
  <si>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</si>
  <si>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</si>
  <si>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</si>
  <si>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</si>
  <si>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</si>
  <si>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</si>
  <si>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</si>
  <si>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</si>
  <si>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</si>
  <si>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</si>
  <si>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</si>
  <si>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</si>
  <si>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</si>
  <si>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</si>
  <si>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</si>
  <si>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</si>
  <si>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</si>
  <si>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</si>
  <si>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</si>
  <si>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</si>
  <si>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</si>
  <si>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</si>
  <si>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</si>
  <si>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</si>
  <si>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</si>
  <si>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</si>
  <si>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</si>
  <si>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</si>
  <si>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</si>
  <si>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</si>
  <si>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</si>
  <si>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</si>
  <si>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</si>
  <si>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</si>
  <si>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</si>
  <si>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</si>
  <si>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</si>
  <si>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</si>
  <si>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</si>
  <si>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</si>
  <si>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</si>
  <si>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</si>
  <si>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</si>
  <si>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</si>
  <si>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</si>
  <si>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</si>
  <si>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</si>
  <si>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</si>
  <si>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</si>
  <si>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</si>
  <si>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</si>
  <si>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</si>
  <si>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</si>
  <si>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</si>
  <si>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</si>
  <si>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</si>
  <si>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</si>
  <si>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</si>
  <si>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</si>
  <si>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</si>
  <si>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</si>
  <si>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</si>
  <si>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</si>
  <si>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</si>
  <si>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</si>
  <si>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</si>
  <si>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</si>
  <si>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</si>
  <si>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</si>
  <si>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</si>
  <si>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</si>
  <si>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</si>
  <si>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</si>
  <si>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</si>
  <si>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</si>
  <si>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</si>
  <si>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</si>
  <si>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</si>
  <si>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</si>
  <si>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</si>
  <si>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</si>
  <si>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</si>
  <si>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</si>
  <si>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</si>
  <si>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</si>
  <si>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</si>
  <si>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</si>
  <si>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</si>
  <si>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</si>
  <si>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</si>
  <si>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</si>
  <si>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</si>
  <si>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</si>
  <si>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</si>
  <si>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</si>
  <si>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</si>
  <si>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</si>
  <si>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</si>
  <si>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</si>
  <si>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</si>
  <si>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</si>
  <si>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</si>
  <si>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</si>
  <si>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</si>
  <si>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</si>
  <si>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</si>
  <si>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</si>
  <si>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</si>
  <si>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</si>
  <si>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</si>
  <si>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</si>
  <si>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</si>
  <si>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</si>
  <si>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</si>
  <si>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</si>
  <si>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</si>
  <si>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</si>
  <si>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</si>
  <si>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</si>
  <si>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</si>
  <si>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</si>
  <si>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</si>
  <si>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</si>
  <si>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</si>
  <si>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</si>
  <si>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</si>
  <si>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</si>
  <si>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</si>
  <si>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</si>
  <si>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</si>
  <si>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</si>
  <si>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</si>
  <si>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</si>
  <si>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</si>
  <si>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</si>
  <si>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</si>
  <si>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</si>
  <si>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</si>
  <si>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</si>
  <si>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</si>
  <si>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</si>
  <si>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</si>
  <si>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</si>
  <si>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</si>
  <si>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</si>
  <si>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</si>
  <si>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</si>
  <si>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</si>
  <si>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</si>
  <si>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</si>
  <si>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</si>
  <si>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</si>
  <si>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</si>
  <si>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</si>
  <si>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</si>
  <si>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</si>
  <si>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</si>
  <si>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</si>
  <si>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</si>
  <si>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</si>
  <si>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</si>
  <si>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</si>
  <si>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</si>
  <si>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</si>
  <si>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</si>
  <si>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</si>
  <si>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</si>
  <si>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</si>
  <si>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</si>
  <si>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</si>
  <si>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</si>
  <si>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</si>
  <si>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</si>
  <si>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</si>
  <si>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</si>
  <si>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</si>
  <si>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</si>
  <si>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</si>
  <si>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</si>
  <si>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</si>
  <si>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</si>
  <si>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</si>
  <si>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</si>
  <si>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</si>
  <si>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</si>
  <si>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</si>
  <si>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</si>
  <si>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</si>
  <si>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</si>
  <si>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</si>
  <si>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</si>
  <si>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</si>
  <si>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</si>
  <si>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</si>
  <si>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</si>
  <si>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</si>
  <si>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</si>
  <si>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</si>
  <si>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</si>
  <si>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</si>
  <si>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</si>
  <si>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</si>
  <si>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</si>
  <si>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</si>
  <si>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</si>
  <si>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</si>
  <si>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</si>
  <si>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</si>
  <si>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</si>
  <si>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</si>
  <si>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</si>
  <si>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</si>
  <si>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</si>
  <si>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</si>
  <si>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</si>
  <si>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</si>
  <si>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</si>
  <si>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</si>
  <si>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</si>
  <si>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</si>
  <si>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</si>
  <si>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</si>
  <si>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</si>
  <si>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</si>
  <si>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</si>
  <si>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</si>
  <si>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</si>
  <si>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</si>
  <si>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</si>
  <si>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</si>
  <si>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</si>
  <si>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</si>
  <si>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</si>
  <si>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</si>
  <si>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</si>
  <si>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</si>
  <si>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</si>
  <si>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</si>
  <si>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</si>
  <si>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</si>
  <si>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</si>
  <si>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</si>
  <si>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</si>
  <si>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</si>
  <si>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</si>
  <si>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</si>
  <si>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</si>
  <si>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</si>
  <si>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</si>
  <si>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</si>
  <si>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</si>
  <si>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</si>
  <si>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</si>
  <si>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</si>
  <si>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</si>
  <si>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</si>
  <si>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</si>
  <si>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</si>
  <si>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</si>
  <si>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</si>
  <si>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</si>
  <si>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</si>
  <si>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</si>
  <si>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</si>
  <si>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</si>
  <si>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</si>
  <si>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</si>
  <si>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</si>
  <si>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</si>
  <si>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</si>
  <si>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</si>
  <si>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</si>
  <si>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</si>
  <si>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</si>
  <si>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</si>
  <si>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</si>
  <si>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</si>
  <si>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</si>
  <si>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</si>
  <si>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</si>
  <si>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</si>
  <si>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</si>
  <si>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</si>
  <si>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</si>
  <si>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</si>
  <si>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</si>
  <si>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</si>
  <si>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</si>
  <si>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</si>
  <si>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</si>
  <si>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</si>
  <si>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</si>
  <si>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</si>
  <si>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</si>
  <si>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</si>
  <si>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</si>
  <si>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</si>
  <si>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</si>
  <si>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</si>
  <si>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</si>
  <si>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</si>
  <si>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</si>
  <si>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</si>
  <si>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</si>
  <si>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</si>
  <si>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</si>
  <si>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</si>
  <si>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</si>
  <si>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</si>
  <si>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</si>
  <si>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</si>
  <si>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</si>
  <si>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</si>
  <si>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</si>
  <si>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</si>
  <si>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</si>
  <si>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</si>
  <si>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</si>
  <si>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</si>
  <si>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</si>
  <si>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</si>
  <si>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</si>
  <si>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</si>
  <si>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</si>
  <si>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</si>
  <si>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</si>
  <si>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</si>
  <si>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</si>
  <si>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</si>
  <si>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</si>
  <si>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</si>
  <si>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</si>
  <si>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</si>
  <si>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</si>
  <si>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</si>
  <si>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</si>
  <si>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</si>
  <si>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</si>
  <si>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</si>
  <si>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</si>
  <si>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</si>
  <si>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</si>
  <si>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</si>
  <si>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</si>
  <si>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</si>
  <si>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</si>
  <si>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</si>
  <si>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</si>
  <si>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</si>
  <si>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</si>
  <si>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</si>
  <si>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</si>
  <si>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</si>
  <si>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</si>
  <si>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</si>
  <si>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</si>
  <si>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</si>
  <si>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</si>
  <si>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</si>
  <si>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</si>
  <si>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</si>
  <si>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</si>
  <si>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</si>
  <si>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</si>
  <si>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</si>
  <si>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</si>
  <si>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</si>
  <si>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</si>
  <si>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</si>
  <si>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</si>
  <si>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</si>
  <si>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</si>
  <si>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</si>
  <si>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</si>
  <si>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</si>
  <si>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</si>
  <si>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</si>
  <si>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</si>
  <si>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</si>
  <si>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</si>
  <si>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</si>
  <si>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</si>
  <si>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</si>
  <si>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</si>
  <si>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</si>
  <si>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</si>
  <si>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</si>
  <si>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</si>
  <si>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</si>
  <si>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</si>
  <si>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</si>
  <si>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</si>
  <si>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</si>
  <si>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</si>
  <si>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</si>
  <si>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</si>
  <si>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</si>
  <si>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</si>
  <si>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</si>
  <si>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</si>
  <si>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</si>
  <si>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</si>
  <si>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</si>
  <si>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</si>
  <si>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</si>
  <si>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</si>
  <si>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</si>
  <si>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</si>
  <si>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</si>
  <si>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</si>
  <si>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</si>
  <si>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</si>
  <si>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</si>
  <si>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</si>
  <si>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</si>
  <si>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</si>
  <si>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</si>
  <si>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</si>
  <si>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</si>
  <si>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</si>
  <si>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</si>
  <si>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</si>
  <si>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</si>
  <si>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</si>
  <si>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</si>
  <si>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</si>
  <si>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</si>
  <si>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</si>
  <si>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</si>
  <si>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</si>
  <si>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</si>
  <si>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</si>
  <si>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</si>
  <si>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</si>
  <si>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</si>
  <si>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</si>
  <si>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</si>
  <si>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</si>
  <si>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</si>
  <si>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</si>
  <si>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</si>
  <si>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</si>
  <si>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</si>
  <si>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</si>
  <si>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</si>
  <si>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</si>
  <si>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</si>
  <si>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</si>
  <si>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</si>
  <si>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</si>
  <si>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</si>
  <si>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</si>
  <si>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</si>
  <si>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</si>
  <si>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</si>
  <si>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</si>
  <si>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</si>
  <si>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</si>
  <si>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</si>
  <si>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</si>
  <si>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</si>
  <si>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</si>
  <si>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</si>
  <si>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</si>
  <si>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</si>
  <si>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</si>
  <si>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</si>
  <si>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</si>
  <si>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</si>
  <si>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</si>
  <si>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</si>
  <si>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</si>
  <si>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</si>
  <si>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</si>
  <si>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</si>
  <si>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</si>
  <si>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</si>
  <si>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</si>
  <si>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</si>
  <si>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</si>
  <si>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</si>
  <si>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</si>
  <si>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</si>
  <si>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</si>
  <si>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</si>
  <si>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</si>
  <si>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</si>
  <si>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</si>
  <si>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</si>
  <si>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</si>
  <si>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</si>
  <si>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</si>
  <si>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</si>
  <si>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</si>
  <si>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</si>
  <si>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</si>
  <si>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</si>
  <si>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</si>
  <si>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</si>
  <si>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</si>
  <si>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</si>
  <si>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</si>
  <si>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</si>
  <si>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</si>
  <si>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</si>
  <si>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</si>
  <si>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</si>
  <si>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</si>
  <si>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</si>
  <si>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</si>
  <si>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</si>
  <si>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</si>
  <si>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</si>
  <si>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</si>
  <si>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</si>
  <si>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</si>
  <si>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</si>
  <si>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</si>
  <si>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</si>
  <si>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</si>
  <si>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</si>
  <si>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</si>
  <si>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</si>
  <si>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</si>
  <si>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</si>
  <si>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</si>
  <si>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</si>
  <si>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</si>
  <si>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</si>
  <si>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</si>
  <si>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</si>
  <si>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</si>
  <si>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</si>
  <si>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</si>
  <si>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</si>
  <si>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</si>
  <si>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</si>
  <si>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</si>
  <si>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</si>
  <si>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</si>
  <si>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</si>
  <si>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</si>
  <si>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</si>
  <si>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</si>
  <si>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</si>
  <si>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</si>
  <si>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</si>
  <si>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</si>
  <si>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</si>
  <si>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</si>
  <si>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</si>
  <si>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</si>
  <si>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</si>
  <si>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</si>
  <si>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</si>
  <si>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</si>
  <si>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</si>
  <si>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</si>
  <si>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</si>
  <si>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</si>
  <si>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</si>
  <si>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</si>
  <si>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</si>
  <si>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</si>
  <si>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</si>
  <si>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</si>
  <si>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</si>
  <si>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</si>
  <si>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</si>
  <si>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</si>
  <si>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</si>
  <si>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</si>
  <si>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</si>
  <si>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</si>
  <si>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</si>
  <si>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</si>
  <si>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</si>
  <si>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</si>
  <si>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</si>
  <si>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</si>
  <si>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</si>
  <si>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</si>
  <si>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</si>
  <si>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</si>
  <si>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</si>
  <si>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</si>
  <si>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</si>
  <si>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</si>
  <si>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</si>
  <si>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</si>
  <si>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</si>
  <si>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</si>
  <si>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</si>
  <si>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</si>
  <si>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</si>
  <si>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</si>
  <si>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</si>
  <si>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</si>
  <si>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</si>
  <si>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</si>
  <si>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</si>
  <si>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</si>
  <si>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</si>
  <si>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</si>
  <si>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</si>
  <si>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</si>
  <si>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</si>
  <si>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</si>
  <si>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</si>
  <si>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</si>
  <si>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</si>
  <si>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</si>
  <si>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</si>
  <si>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</si>
  <si>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</si>
  <si>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</si>
  <si>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</si>
  <si>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</si>
  <si>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</si>
  <si>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</si>
  <si>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</si>
  <si>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</si>
  <si>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</si>
  <si>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</si>
  <si>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</si>
  <si>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</si>
  <si>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</si>
  <si>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</si>
  <si>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</si>
  <si>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</si>
  <si>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</si>
  <si>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</si>
  <si>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</si>
  <si>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</si>
  <si>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</si>
  <si>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</si>
  <si>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</si>
  <si>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</si>
  <si>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</si>
  <si>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</si>
  <si>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</si>
  <si>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</si>
  <si>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</si>
  <si>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</si>
  <si>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</si>
  <si>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</si>
  <si>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</si>
  <si>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</si>
  <si>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</si>
  <si>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</si>
  <si>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</si>
  <si>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</si>
  <si>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</si>
  <si>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</si>
  <si>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</si>
  <si>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</si>
  <si>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</si>
  <si>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</si>
  <si>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</si>
  <si>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</si>
  <si>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</si>
  <si>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</si>
  <si>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</si>
  <si>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</si>
  <si>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</si>
  <si>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</si>
  <si>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</si>
  <si>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</si>
  <si>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</si>
  <si>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</si>
  <si>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</si>
  <si>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</si>
  <si>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</si>
  <si>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</si>
  <si>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</si>
  <si>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</si>
  <si>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</si>
  <si>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</si>
  <si>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</si>
  <si>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</si>
  <si>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</si>
  <si>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</si>
  <si>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</si>
  <si>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</si>
  <si>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</si>
  <si>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</si>
  <si>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</si>
  <si>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</si>
  <si>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</si>
  <si>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</si>
  <si>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</si>
  <si>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</si>
  <si>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</si>
  <si>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</si>
  <si>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</si>
  <si>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</si>
  <si>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</si>
  <si>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</si>
  <si>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</si>
  <si>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</si>
  <si>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</si>
  <si>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</si>
  <si>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</si>
  <si>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</si>
  <si>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</si>
  <si>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</si>
  <si>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</si>
  <si>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</si>
  <si>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</si>
  <si>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</si>
  <si>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</si>
  <si>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</si>
  <si>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</si>
  <si>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</si>
  <si>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</si>
  <si>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</si>
  <si>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</si>
  <si>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</si>
  <si>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</si>
  <si>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</si>
  <si>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</si>
  <si>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</si>
  <si>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</si>
  <si>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</si>
  <si>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</si>
  <si>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</si>
  <si>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</si>
  <si>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</si>
  <si>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</si>
  <si>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</si>
  <si>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</si>
  <si>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</si>
  <si>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</si>
  <si>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</si>
  <si>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</si>
  <si>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</si>
  <si>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</si>
  <si>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</si>
  <si>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</si>
  <si>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</si>
  <si>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</si>
  <si>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</si>
  <si>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</si>
  <si>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</si>
  <si>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</si>
  <si>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</si>
  <si>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</si>
  <si>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</si>
  <si>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</si>
  <si>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</si>
  <si>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</si>
  <si>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</si>
  <si>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</si>
  <si>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</si>
  <si>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</si>
  <si>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</si>
  <si>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</si>
  <si>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</si>
  <si>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</si>
  <si>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</si>
  <si>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</si>
  <si>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</si>
  <si>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</si>
  <si>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</si>
  <si>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</si>
  <si>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</si>
  <si>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</si>
  <si>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</si>
  <si>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</si>
  <si>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</si>
  <si>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</si>
  <si>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</si>
  <si>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</si>
  <si>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</si>
  <si>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</si>
  <si>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</si>
  <si>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</si>
  <si>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</si>
  <si>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</si>
  <si>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</si>
  <si>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</si>
  <si>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</si>
  <si>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</si>
  <si>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</si>
  <si>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</si>
  <si>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</si>
  <si>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</si>
  <si>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</si>
  <si>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</si>
  <si>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</si>
  <si>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</si>
  <si>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</si>
  <si>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</si>
  <si>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</si>
  <si>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</si>
  <si>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</si>
  <si>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</si>
  <si>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</si>
  <si>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</si>
  <si>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</si>
  <si>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</si>
  <si>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</si>
  <si>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</si>
  <si>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</si>
  <si>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</si>
  <si>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</si>
  <si>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</si>
  <si>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</si>
  <si>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</si>
  <si>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</si>
  <si>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</si>
  <si>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</si>
  <si>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</si>
  <si>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</si>
  <si>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</si>
  <si>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</si>
  <si>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</si>
  <si>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</si>
  <si>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</si>
  <si>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</si>
  <si>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</si>
  <si>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</si>
  <si>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</si>
  <si>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</si>
  <si>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</si>
  <si>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</si>
  <si>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</si>
  <si>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</si>
  <si>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</si>
  <si>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</si>
  <si>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</si>
  <si>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</si>
  <si>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</si>
  <si>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</si>
  <si>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</si>
  <si>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</si>
  <si>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</si>
  <si>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</si>
  <si>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</si>
  <si>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</si>
  <si>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</si>
  <si>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</si>
  <si>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</si>
  <si>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</si>
  <si>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</si>
  <si>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</si>
  <si>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</si>
  <si>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</si>
  <si>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</si>
  <si>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</si>
  <si>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</si>
  <si>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</si>
  <si>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</si>
  <si>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</si>
  <si>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</si>
  <si>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</si>
  <si>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</si>
  <si>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</si>
  <si>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</si>
  <si>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</si>
  <si>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</si>
  <si>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</si>
  <si>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</si>
  <si>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</si>
  <si>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</si>
  <si>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</si>
  <si>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</si>
  <si>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</si>
  <si>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</si>
  <si>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</si>
  <si>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</si>
  <si>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</si>
  <si>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</si>
  <si>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</si>
  <si>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</si>
  <si>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</si>
  <si>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</si>
  <si>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</si>
  <si>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</si>
  <si>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</si>
  <si>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</si>
  <si>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</si>
  <si>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</si>
  <si>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</si>
  <si>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</si>
  <si>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</si>
  <si>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</si>
  <si>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</si>
  <si>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</si>
  <si>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</si>
  <si>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</si>
  <si>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</si>
  <si>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</si>
  <si>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</si>
  <si>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</si>
  <si>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</si>
  <si>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</si>
  <si>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</si>
  <si>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</si>
  <si>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</si>
  <si>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</si>
  <si>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</si>
  <si>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</si>
  <si>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</si>
  <si>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</si>
  <si>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</si>
  <si>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</si>
  <si>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</si>
  <si>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</si>
  <si>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</si>
  <si>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</si>
  <si>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</si>
  <si>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</si>
  <si>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</si>
  <si>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</si>
  <si>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</si>
  <si>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</si>
  <si>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</si>
  <si>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</si>
  <si>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</si>
  <si>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</si>
  <si>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</si>
  <si>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</si>
  <si>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</si>
  <si>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</si>
  <si>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</si>
  <si>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</si>
  <si>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</si>
  <si>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</si>
  <si>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</si>
  <si>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</si>
  <si>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</si>
  <si>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</si>
  <si>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</si>
  <si>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</si>
  <si>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</si>
  <si>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</si>
  <si>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</si>
  <si>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</si>
  <si>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</si>
  <si>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</si>
  <si>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</si>
  <si>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</si>
  <si>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</si>
  <si>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</si>
  <si>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</si>
  <si>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</si>
  <si>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</si>
  <si>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</si>
  <si>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</si>
  <si>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</si>
  <si>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</si>
  <si>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</si>
  <si>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</si>
  <si>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</si>
  <si>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</si>
  <si>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</si>
  <si>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</si>
  <si>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</si>
  <si>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</si>
  <si>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</si>
  <si>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</si>
  <si>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</si>
  <si>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</si>
  <si>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</si>
  <si>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</si>
  <si>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</si>
  <si>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</si>
  <si>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</si>
  <si>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</si>
  <si>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</si>
  <si>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</si>
  <si>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</si>
  <si>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</si>
  <si>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</si>
  <si>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</si>
  <si>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</si>
  <si>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</si>
  <si>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</si>
  <si>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</si>
  <si>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</si>
  <si>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</si>
  <si>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</si>
  <si>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</si>
  <si>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</si>
  <si>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</si>
  <si>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</si>
  <si>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</si>
  <si>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</si>
  <si>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</si>
  <si>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</si>
  <si>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</si>
  <si>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</si>
  <si>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</si>
  <si>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</si>
  <si>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</si>
  <si>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</si>
  <si>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</si>
  <si>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</si>
  <si>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</si>
  <si>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</si>
  <si>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</si>
  <si>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</si>
  <si>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</si>
  <si>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</si>
  <si>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</si>
  <si>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</si>
  <si>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</si>
  <si>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</si>
  <si>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</si>
  <si>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</si>
  <si>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</si>
  <si>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</si>
  <si>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</si>
  <si>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</si>
  <si>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</si>
  <si>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</si>
  <si>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</si>
  <si>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</si>
  <si>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</si>
  <si>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</si>
  <si>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</si>
  <si>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</si>
  <si>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</si>
  <si>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</si>
  <si>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</si>
  <si>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</si>
  <si>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</si>
  <si>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</si>
  <si>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</si>
  <si>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</si>
  <si>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</si>
  <si>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</si>
  <si>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</si>
  <si>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</si>
  <si>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</si>
  <si>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</si>
  <si>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</si>
  <si>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</si>
  <si>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</si>
  <si>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</si>
  <si>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</si>
  <si>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</si>
  <si>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</si>
  <si>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</si>
  <si>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</si>
  <si>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</si>
  <si>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</si>
  <si>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</si>
  <si>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</si>
  <si>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</si>
  <si>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</si>
  <si>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</si>
  <si>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</si>
  <si>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</si>
  <si>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</si>
  <si>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</si>
  <si>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</si>
  <si>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</si>
  <si>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</si>
  <si>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</si>
  <si>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</si>
  <si>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</si>
  <si>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</si>
  <si>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</si>
  <si>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</si>
  <si>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</si>
  <si>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</si>
  <si>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</si>
  <si>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</si>
  <si>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</si>
  <si>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</si>
  <si>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</si>
  <si>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</si>
  <si>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</si>
  <si>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</si>
  <si>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</si>
  <si>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</si>
  <si>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</si>
  <si>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</si>
  <si>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</si>
  <si>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</si>
  <si>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</si>
  <si>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</si>
  <si>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</si>
  <si>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</si>
  <si>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</si>
  <si>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</si>
  <si>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</si>
  <si>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</si>
  <si>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</si>
  <si>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</si>
  <si>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</si>
  <si>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</si>
  <si>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</si>
  <si>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</si>
  <si>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</si>
  <si>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</si>
  <si>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</si>
  <si>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</si>
  <si>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</si>
  <si>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</si>
  <si>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</si>
  <si>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</si>
  <si>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</si>
  <si>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</si>
  <si>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</si>
  <si>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</si>
  <si>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</si>
  <si>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</si>
  <si>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</si>
  <si>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</si>
  <si>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</si>
  <si>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</si>
  <si>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</si>
  <si>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</si>
  <si>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</si>
  <si>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</si>
  <si>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</si>
  <si>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</si>
  <si>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</si>
  <si>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</si>
  <si>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</si>
  <si>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</si>
  <si>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</si>
  <si>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</si>
  <si>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</si>
  <si>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</si>
  <si>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</si>
  <si>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</si>
  <si>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</si>
  <si>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</si>
  <si>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</si>
  <si>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</si>
  <si>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</si>
  <si>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</si>
  <si>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</si>
  <si>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</si>
  <si>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</si>
  <si>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</si>
  <si>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</si>
  <si>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</si>
  <si>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</si>
  <si>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</si>
  <si>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</si>
  <si>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</si>
  <si>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</si>
  <si>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</si>
  <si>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</si>
  <si>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</si>
  <si>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</si>
  <si>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</si>
  <si>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</si>
  <si>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</si>
  <si>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</si>
  <si>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</si>
  <si>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</si>
  <si>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</si>
  <si>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</si>
  <si>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</si>
  <si>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</si>
  <si>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</si>
  <si>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</si>
  <si>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</si>
  <si>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</si>
  <si>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</si>
  <si>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</si>
  <si>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</si>
  <si>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</si>
  <si>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</si>
  <si>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</si>
  <si>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</si>
  <si>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</si>
  <si>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</si>
  <si>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</si>
  <si>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</si>
  <si>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</si>
  <si>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</si>
  <si>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</si>
  <si>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</si>
  <si>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</si>
  <si>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</si>
  <si>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</si>
  <si>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</si>
  <si>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</si>
  <si>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</si>
  <si>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</si>
  <si>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</si>
  <si>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</si>
  <si>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</si>
  <si>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</si>
  <si>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</si>
  <si>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</si>
  <si>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</si>
  <si>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</si>
  <si>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</si>
  <si>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</si>
  <si>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</si>
  <si>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</si>
  <si>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</si>
  <si>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</si>
  <si>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</si>
  <si>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</si>
  <si>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</si>
  <si>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</si>
  <si>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</si>
  <si>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</si>
  <si>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</si>
  <si>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</si>
  <si>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</si>
  <si>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</si>
  <si>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</si>
  <si>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</si>
  <si>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</si>
  <si>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</si>
  <si>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</si>
  <si>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</si>
  <si>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</si>
  <si>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</si>
  <si>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</si>
  <si>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</si>
  <si>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</si>
  <si>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</si>
  <si>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</si>
  <si>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</si>
  <si>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</si>
  <si>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</si>
  <si>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</si>
  <si>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</si>
  <si>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</si>
  <si>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</si>
  <si>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</si>
  <si>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</si>
  <si>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</si>
  <si>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</si>
  <si>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</si>
  <si>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</si>
  <si>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</si>
  <si>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</si>
  <si>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</si>
  <si>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</si>
  <si>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</si>
  <si>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</si>
  <si>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</si>
  <si>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</si>
  <si>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</si>
  <si>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</si>
  <si>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</si>
  <si>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</si>
  <si>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</si>
  <si>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</si>
  <si>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</si>
  <si>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</si>
  <si>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</si>
  <si>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</si>
  <si>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</si>
  <si>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</si>
  <si>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</si>
  <si>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</si>
  <si>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</si>
  <si>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</si>
  <si>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</si>
  <si>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</si>
  <si>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</si>
  <si>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</si>
  <si>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</si>
  <si>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</si>
  <si>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</si>
  <si>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</si>
  <si>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</si>
  <si>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</si>
  <si>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</si>
  <si>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</si>
  <si>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</si>
  <si>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</si>
  <si>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</si>
  <si>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</si>
  <si>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</si>
  <si>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</si>
  <si>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</si>
  <si>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</si>
  <si>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</si>
  <si>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</si>
  <si>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</si>
  <si>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</si>
  <si>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</si>
  <si>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</si>
  <si>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</si>
  <si>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</si>
  <si>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</si>
  <si>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</si>
  <si>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</si>
  <si>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</si>
  <si>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</si>
  <si>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</si>
  <si>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</si>
  <si>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</si>
  <si>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</si>
  <si>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</si>
  <si>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</si>
  <si>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</si>
  <si>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</si>
  <si>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</si>
  <si>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</si>
  <si>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</si>
  <si>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</si>
  <si>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</si>
  <si>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</si>
  <si>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</si>
  <si>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</si>
  <si>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</si>
  <si>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</si>
  <si>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</si>
  <si>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</si>
  <si>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</si>
  <si>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</si>
  <si>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</si>
  <si>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</si>
  <si>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</si>
  <si>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</si>
  <si>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</si>
  <si>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</si>
  <si>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</si>
  <si>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</si>
  <si>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</si>
  <si>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</si>
  <si>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</si>
  <si>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</si>
  <si>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</si>
  <si>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</si>
  <si>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</si>
  <si>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</si>
  <si>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</si>
  <si>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</si>
  <si>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</si>
  <si>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</si>
  <si>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</si>
  <si>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</si>
  <si>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</si>
  <si>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</si>
  <si>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</si>
  <si>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</si>
  <si>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</si>
  <si>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</si>
  <si>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</si>
  <si>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</si>
  <si>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</si>
  <si>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</si>
  <si>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</si>
  <si>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</si>
  <si>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</si>
  <si>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</si>
  <si>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</si>
  <si>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</si>
  <si>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</si>
  <si>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</si>
  <si>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</si>
  <si>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</si>
  <si>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</si>
  <si>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</si>
  <si>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</si>
  <si>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</si>
  <si>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</si>
  <si>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</si>
  <si>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</si>
  <si>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</si>
  <si>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</si>
  <si>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</si>
  <si>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</si>
  <si>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</si>
  <si>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</si>
  <si>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</si>
  <si>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</si>
  <si>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</si>
  <si>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</si>
  <si>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</si>
  <si>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</si>
  <si>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</si>
  <si>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</si>
  <si>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</si>
  <si>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</si>
  <si>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</si>
  <si>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</si>
  <si>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</si>
  <si>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</si>
  <si>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</si>
  <si>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</si>
  <si>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</si>
  <si>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</si>
  <si>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</si>
  <si>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</si>
  <si>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</si>
  <si>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</si>
  <si>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</si>
  <si>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</si>
  <si>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</si>
  <si>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</si>
  <si>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</si>
  <si>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</si>
  <si>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</si>
  <si>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</si>
  <si>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</si>
  <si>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</si>
  <si>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</si>
  <si>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</si>
  <si>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</si>
  <si>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</si>
  <si>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</si>
  <si>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</si>
  <si>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</si>
  <si>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</si>
  <si>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</si>
  <si>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</si>
  <si>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</si>
  <si>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</si>
  <si>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</si>
  <si>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</si>
  <si>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</si>
  <si>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</si>
  <si>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</si>
  <si>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</si>
  <si>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</si>
  <si>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</si>
  <si>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</si>
  <si>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</si>
  <si>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</si>
  <si>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</si>
  <si>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</si>
  <si>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</si>
  <si>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</si>
  <si>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</si>
  <si>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</si>
  <si>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</si>
  <si>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</si>
  <si>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</si>
  <si>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</si>
  <si>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</si>
  <si>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</si>
  <si>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</si>
  <si>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</si>
  <si>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</si>
  <si>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</si>
  <si>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</si>
  <si>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</si>
  <si>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</si>
  <si>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</si>
  <si>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</si>
  <si>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</si>
  <si>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</si>
  <si>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</si>
  <si>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</si>
  <si>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</si>
  <si>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</si>
  <si>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</si>
  <si>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</si>
  <si>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</si>
  <si>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</si>
  <si>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</si>
  <si>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</si>
  <si>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</si>
  <si>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</si>
  <si>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</si>
  <si>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</si>
  <si>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</si>
  <si>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</si>
  <si>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</si>
  <si>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</si>
  <si>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</si>
  <si>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</si>
  <si>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</si>
  <si>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</si>
  <si>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</si>
  <si>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</si>
  <si>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</si>
  <si>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</si>
  <si>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</si>
  <si>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</si>
  <si>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</si>
  <si>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</si>
  <si>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</si>
  <si>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</si>
  <si>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</si>
  <si>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</si>
  <si>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</si>
  <si>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</si>
  <si>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</si>
  <si>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</si>
  <si>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</si>
  <si>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</si>
  <si>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</si>
  <si>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</si>
  <si>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</si>
  <si>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</si>
  <si>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</si>
  <si>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</si>
  <si>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</si>
  <si>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</si>
  <si>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</si>
  <si>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</si>
  <si>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</si>
  <si>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</si>
  <si>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</si>
  <si>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</si>
  <si>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</si>
  <si>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</si>
  <si>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</si>
  <si>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</si>
  <si>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</si>
  <si>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</si>
  <si>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</si>
  <si>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</si>
  <si>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</si>
  <si>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</si>
  <si>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</si>
  <si>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</si>
  <si>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</si>
  <si>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</si>
  <si>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</si>
  <si>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</si>
  <si>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</si>
  <si>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</si>
  <si>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</si>
  <si>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</si>
  <si>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</si>
  <si>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</si>
  <si>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</si>
  <si>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</si>
  <si>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</si>
  <si>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</si>
  <si>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</si>
  <si>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</si>
  <si>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</si>
  <si>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</si>
  <si>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</si>
  <si>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</si>
  <si>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</si>
  <si>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</si>
  <si>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</si>
  <si>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</si>
  <si>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</si>
  <si>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</si>
  <si>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</si>
  <si>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</si>
  <si>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</si>
  <si>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</si>
  <si>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</si>
  <si>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</si>
  <si>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</si>
  <si>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</si>
  <si>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</si>
  <si>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</si>
  <si>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</si>
  <si>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</si>
  <si>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</si>
  <si>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</si>
  <si>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</si>
  <si>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</si>
  <si>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</si>
  <si>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</si>
  <si>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</si>
  <si>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</si>
  <si>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</si>
  <si>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</si>
  <si>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</si>
  <si>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</si>
  <si>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</si>
  <si>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</si>
  <si>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</si>
  <si>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</si>
  <si>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</si>
  <si>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</si>
  <si>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</si>
  <si>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</si>
  <si>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</si>
  <si>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</si>
  <si>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</si>
  <si>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</si>
  <si>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</si>
  <si>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</si>
  <si>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</si>
  <si>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</si>
  <si>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</si>
  <si>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</si>
  <si>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</si>
  <si>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</si>
  <si>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</si>
  <si>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</si>
  <si>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</si>
  <si>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</si>
  <si>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</si>
  <si>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</si>
  <si>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</si>
  <si>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</si>
  <si>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</si>
  <si>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</si>
  <si>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</si>
  <si>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</si>
  <si>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</si>
  <si>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</si>
  <si>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</si>
  <si>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</si>
  <si>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</si>
  <si>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</si>
  <si>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</si>
  <si>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</si>
  <si>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</si>
  <si>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</si>
  <si>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</si>
  <si>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</si>
  <si>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</si>
  <si>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</si>
  <si>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</si>
  <si>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</si>
  <si>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</si>
  <si>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</si>
  <si>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</si>
  <si>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</si>
  <si>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</si>
  <si>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</si>
  <si>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</si>
  <si>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</si>
  <si>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</si>
  <si>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</si>
  <si>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</si>
  <si>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</si>
  <si>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</si>
  <si>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</si>
  <si>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</si>
  <si>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</si>
  <si>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</si>
  <si>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</si>
  <si>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</si>
  <si>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</si>
  <si>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</si>
  <si>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</si>
  <si>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</si>
  <si>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</si>
  <si>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</si>
  <si>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</si>
  <si>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</si>
  <si>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</si>
  <si>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</si>
  <si>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</si>
  <si>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</si>
  <si>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</si>
  <si>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</si>
  <si>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</si>
  <si>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</si>
  <si>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</si>
  <si>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</si>
  <si>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</si>
  <si>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</si>
  <si>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</si>
  <si>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</si>
  <si>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</si>
  <si>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</si>
  <si>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</si>
  <si>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</si>
  <si>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</si>
  <si>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</si>
  <si>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</si>
  <si>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</si>
  <si>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</si>
  <si>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</si>
  <si>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</si>
  <si>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</si>
  <si>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</si>
  <si>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</si>
  <si>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</si>
  <si>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</si>
  <si>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</si>
  <si>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</si>
  <si>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</si>
  <si>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</si>
  <si>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</si>
  <si>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</si>
  <si>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</si>
  <si>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</si>
  <si>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</si>
  <si>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</si>
  <si>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</si>
  <si>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</si>
  <si>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</si>
  <si>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</si>
  <si>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</si>
  <si>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</si>
  <si>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</si>
  <si>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</si>
  <si>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</si>
  <si>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</si>
  <si>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</si>
  <si>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</si>
  <si>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</si>
  <si>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</si>
  <si>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</si>
  <si>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</si>
  <si>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</si>
  <si>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</si>
  <si>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</si>
  <si>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</si>
  <si>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</si>
  <si>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</si>
  <si>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</si>
  <si>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</si>
  <si>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</si>
  <si>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</si>
  <si>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</si>
  <si>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</si>
  <si>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</si>
  <si>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</si>
  <si>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</si>
  <si>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</si>
  <si>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</si>
  <si>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</si>
  <si>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</si>
  <si>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</si>
  <si>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</si>
  <si>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</si>
  <si>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</si>
  <si>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</si>
  <si>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</si>
  <si>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</si>
  <si>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</si>
  <si>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</si>
  <si>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</si>
  <si>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</si>
  <si>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</si>
  <si>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</si>
  <si>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</si>
  <si>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</si>
  <si>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</si>
  <si>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</si>
  <si>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</si>
  <si>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</si>
  <si>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</si>
  <si>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</si>
  <si>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</si>
  <si>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</si>
  <si>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</si>
  <si>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</si>
  <si>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</si>
  <si>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</si>
  <si>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</si>
  <si>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</si>
  <si>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</si>
  <si>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</si>
  <si>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</si>
  <si>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</si>
  <si>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</si>
  <si>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</si>
  <si>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</si>
  <si>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</si>
  <si>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</si>
  <si>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</si>
  <si>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</si>
  <si>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</si>
  <si>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</si>
  <si>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</si>
  <si>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</si>
  <si>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</si>
  <si>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</si>
  <si>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</si>
  <si>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</si>
  <si>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</si>
  <si>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</si>
  <si>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</si>
  <si>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</si>
  <si>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</si>
  <si>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</si>
  <si>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</si>
  <si>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</si>
  <si>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</si>
  <si>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</si>
  <si>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</si>
  <si>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</si>
  <si>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</si>
  <si>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</si>
  <si>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</si>
  <si>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</si>
  <si>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</si>
  <si>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</si>
  <si>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</si>
  <si>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</si>
  <si>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</si>
  <si>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</si>
  <si>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</si>
  <si>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</si>
  <si>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</si>
  <si>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</si>
  <si>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</si>
  <si>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</si>
  <si>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</si>
  <si>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</si>
  <si>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</si>
  <si>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</si>
  <si>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</si>
  <si>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</si>
  <si>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</si>
  <si>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</si>
  <si>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</si>
  <si>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</si>
  <si>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</si>
  <si>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</si>
  <si>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</si>
  <si>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</si>
  <si>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</si>
  <si>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</si>
  <si>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</si>
  <si>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</si>
  <si>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</si>
  <si>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</si>
  <si>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</si>
  <si>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</si>
  <si>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</si>
  <si>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</si>
  <si>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</si>
  <si>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</si>
  <si>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</si>
  <si>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</si>
  <si>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</si>
  <si>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</si>
  <si>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</si>
  <si>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</si>
  <si>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</si>
  <si>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</si>
  <si>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</si>
  <si>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</si>
  <si>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</si>
  <si>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</si>
  <si>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</si>
  <si>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</si>
  <si>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</si>
  <si>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</si>
  <si>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</si>
  <si>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</si>
  <si>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</si>
  <si>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</si>
  <si>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</si>
  <si>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</si>
  <si>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</si>
  <si>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</si>
  <si>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</si>
  <si>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</si>
  <si>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</si>
  <si>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</si>
  <si>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</si>
  <si>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</si>
  <si>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</si>
  <si>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</si>
  <si>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</si>
  <si>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</si>
  <si>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</si>
  <si>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</si>
  <si>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</si>
  <si>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</si>
  <si>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</si>
  <si>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</si>
  <si>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</si>
  <si>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</si>
  <si>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</si>
  <si>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</si>
  <si>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</si>
  <si>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</si>
  <si>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</si>
  <si>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</si>
  <si>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</si>
  <si>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</si>
  <si>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</si>
  <si>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</si>
  <si>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</si>
  <si>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</si>
  <si>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</si>
  <si>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</si>
  <si>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</si>
  <si>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</si>
  <si>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</si>
  <si>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</si>
  <si>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</si>
  <si>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</si>
  <si>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</si>
  <si>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</si>
  <si>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</si>
  <si>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</si>
  <si>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</si>
  <si>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</si>
  <si>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</si>
  <si>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</si>
  <si>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</si>
  <si>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</si>
  <si>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</si>
  <si>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</si>
  <si>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</si>
  <si>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</si>
  <si>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</si>
  <si>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</si>
  <si>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</si>
  <si>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</si>
  <si>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</si>
  <si>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</si>
  <si>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</si>
  <si>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</si>
  <si>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</si>
  <si>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</si>
  <si>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</si>
  <si>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</si>
  <si>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</si>
  <si>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</si>
  <si>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</si>
  <si>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</si>
  <si>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</si>
  <si>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</si>
  <si>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</si>
  <si>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</si>
  <si>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</si>
  <si>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</si>
  <si>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</si>
  <si>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</si>
  <si>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</si>
  <si>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</si>
  <si>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</si>
  <si>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</si>
  <si>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</si>
  <si>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</si>
  <si>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</si>
  <si>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</si>
  <si>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</si>
  <si>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</si>
  <si>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</si>
  <si>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</si>
  <si>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</si>
  <si>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</si>
  <si>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</si>
  <si>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</si>
  <si>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</si>
  <si>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</si>
  <si>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</si>
  <si>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</si>
  <si>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</si>
  <si>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</si>
  <si>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</si>
  <si>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</si>
  <si>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</si>
  <si>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</si>
  <si>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</si>
  <si>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</si>
  <si>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</si>
  <si>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</si>
  <si>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</si>
  <si>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</si>
  <si>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</si>
  <si>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</si>
  <si>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</si>
  <si>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</si>
  <si>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</si>
  <si>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</si>
  <si>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</si>
  <si>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</si>
  <si>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</si>
  <si>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</si>
  <si>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</si>
  <si>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</si>
  <si>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</si>
  <si>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</si>
  <si>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</si>
  <si>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</si>
  <si>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</si>
  <si>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</si>
  <si>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</si>
  <si>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</si>
  <si>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</si>
  <si>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</si>
  <si>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</si>
  <si>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</si>
  <si>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</si>
  <si>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</si>
  <si>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</si>
  <si>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</si>
  <si>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</si>
  <si>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</si>
  <si>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</si>
  <si>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</si>
  <si>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</si>
  <si>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</si>
  <si>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</si>
  <si>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</si>
  <si>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</si>
  <si>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</si>
  <si>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</si>
  <si>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</si>
  <si>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</si>
  <si>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</si>
  <si>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</si>
  <si>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</si>
  <si>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</si>
  <si>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</si>
  <si>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</si>
  <si>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</si>
  <si>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</si>
  <si>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</si>
  <si>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</si>
  <si>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</si>
  <si>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</si>
  <si>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</si>
  <si>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</si>
  <si>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</si>
  <si>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</si>
  <si>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</si>
  <si>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</si>
  <si>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</si>
  <si>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</si>
  <si>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</si>
  <si>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</si>
  <si>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</si>
  <si>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</si>
  <si>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</si>
  <si>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</si>
  <si>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</si>
  <si>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</si>
  <si>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</si>
  <si>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</si>
  <si>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</si>
  <si>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</si>
  <si>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</si>
  <si>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</si>
  <si>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</si>
  <si>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</si>
  <si>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</si>
  <si>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</si>
  <si>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</si>
  <si>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</si>
  <si>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</si>
  <si>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</si>
  <si>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</si>
  <si>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</si>
  <si>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</si>
  <si>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</si>
  <si>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</si>
  <si>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</si>
  <si>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</si>
  <si>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</si>
  <si>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</si>
  <si>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</si>
  <si>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</si>
  <si>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</si>
  <si>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</si>
  <si>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</si>
  <si>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</si>
  <si>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</si>
  <si>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</si>
  <si>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</si>
  <si>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</si>
  <si>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</si>
  <si>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</si>
  <si>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</si>
  <si>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</si>
  <si>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</si>
  <si>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</si>
  <si>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</si>
  <si>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</si>
  <si>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</si>
  <si>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</si>
  <si>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</si>
  <si>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</si>
  <si>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</si>
  <si>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</si>
  <si>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</si>
  <si>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</si>
  <si>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</si>
  <si>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</si>
  <si>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</si>
  <si>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</si>
  <si>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</si>
  <si>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</si>
  <si>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</si>
  <si>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</si>
  <si>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</si>
  <si>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</si>
  <si>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</si>
  <si>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</si>
  <si>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</si>
  <si>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</si>
  <si>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</si>
  <si>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</si>
  <si>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</si>
  <si>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</si>
  <si>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</si>
  <si>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</si>
  <si>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</si>
  <si>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</si>
  <si>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</si>
  <si>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</si>
  <si>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</si>
  <si>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</si>
  <si>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</si>
  <si>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</si>
  <si>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</si>
  <si>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</si>
  <si>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</si>
  <si>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</si>
  <si>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</si>
  <si>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</si>
  <si>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</si>
  <si>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</si>
  <si>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</si>
  <si>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</si>
  <si>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</si>
  <si>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</si>
  <si>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</si>
  <si>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</si>
  <si>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</si>
  <si>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</si>
  <si>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</si>
  <si>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</si>
  <si>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</si>
  <si>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</si>
  <si>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</si>
  <si>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</si>
  <si>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</si>
  <si>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</si>
  <si>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</si>
  <si>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</si>
  <si>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</si>
  <si>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</si>
  <si>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</si>
  <si>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</si>
  <si>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</si>
  <si>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</si>
  <si>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</si>
  <si>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</si>
  <si>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</si>
  <si>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</si>
  <si>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</si>
  <si>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</si>
  <si>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</si>
  <si>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</si>
  <si>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</si>
  <si>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</si>
  <si>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</si>
  <si>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</si>
  <si>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</si>
  <si>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</si>
  <si>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</si>
  <si>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</si>
  <si>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</si>
  <si>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</si>
  <si>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</si>
  <si>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</si>
  <si>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</si>
  <si>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</si>
  <si>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</si>
  <si>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</si>
  <si>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</si>
  <si>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</si>
  <si>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</si>
  <si>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</si>
  <si>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</si>
  <si>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</si>
  <si>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</si>
  <si>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</si>
  <si>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</si>
  <si>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</si>
  <si>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</si>
  <si>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</si>
  <si>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</si>
  <si>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</si>
  <si>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</si>
  <si>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</si>
  <si>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</si>
  <si>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</si>
  <si>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</si>
  <si>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</si>
  <si>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</si>
  <si>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</si>
  <si>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</si>
  <si>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</si>
  <si>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</si>
  <si>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</si>
  <si>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</si>
  <si>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</si>
  <si>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</si>
  <si>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</si>
  <si>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</si>
  <si>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</si>
  <si>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</si>
  <si>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</si>
  <si>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</si>
  <si>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</si>
  <si>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</si>
  <si>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</si>
  <si>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</si>
  <si>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</si>
  <si>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</si>
  <si>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</si>
  <si>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</si>
  <si>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</si>
  <si>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</si>
  <si>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</si>
  <si>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</si>
  <si>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</si>
  <si>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</si>
  <si>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</si>
  <si>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</si>
  <si>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</si>
  <si>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</si>
  <si>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</si>
  <si>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</si>
  <si>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</si>
  <si>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</si>
  <si>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</si>
  <si>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</si>
  <si>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</si>
  <si>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</si>
  <si>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</si>
  <si>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</si>
  <si>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</si>
  <si>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</si>
  <si>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</si>
  <si>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</si>
  <si>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</si>
  <si>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</si>
  <si>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</si>
  <si>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</si>
  <si>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</si>
  <si>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</si>
  <si>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</si>
  <si>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</si>
  <si>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</si>
  <si>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</si>
  <si>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</si>
  <si>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</si>
  <si>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</si>
  <si>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</si>
  <si>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</si>
  <si>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</si>
  <si>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</si>
  <si>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</si>
  <si>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</si>
  <si>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</si>
  <si>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</si>
  <si>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</si>
  <si>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</si>
  <si>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</si>
  <si>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</si>
  <si>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</si>
  <si>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</si>
  <si>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</si>
  <si>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</si>
  <si>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</si>
  <si>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</si>
  <si>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</si>
  <si>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</si>
  <si>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</si>
  <si>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</si>
  <si>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</si>
  <si>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</si>
  <si>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</si>
  <si>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</si>
  <si>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</si>
  <si>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</si>
  <si>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</si>
  <si>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</si>
  <si>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</si>
  <si>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</si>
  <si>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</si>
  <si>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</si>
  <si>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</si>
  <si>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</si>
  <si>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</si>
  <si>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</si>
  <si>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</si>
  <si>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</si>
  <si>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</si>
  <si>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</si>
  <si>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</si>
  <si>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</si>
  <si>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</si>
  <si>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</si>
  <si>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</si>
  <si>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</si>
  <si>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</si>
  <si>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</si>
  <si>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</si>
  <si>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</si>
  <si>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</si>
  <si>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</si>
  <si>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</si>
  <si>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</si>
  <si>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</si>
  <si>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</si>
  <si>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</si>
  <si>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</si>
  <si>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</si>
  <si>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</si>
  <si>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</si>
  <si>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</si>
  <si>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</si>
  <si>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</si>
  <si>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</si>
  <si>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</si>
  <si>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</si>
  <si>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</si>
  <si>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</si>
  <si>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</si>
  <si>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</si>
  <si>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</si>
  <si>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</si>
  <si>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</si>
  <si>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</si>
  <si>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</si>
  <si>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</si>
  <si>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</si>
  <si>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</si>
  <si>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</si>
  <si>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</si>
  <si>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</si>
  <si>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</si>
  <si>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</si>
  <si>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</si>
  <si>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</si>
  <si>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</si>
  <si>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</si>
  <si>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</si>
  <si>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</si>
  <si>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</si>
  <si>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</si>
  <si>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</si>
  <si>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</si>
  <si>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</si>
  <si>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</si>
  <si>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</si>
  <si>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</si>
  <si>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</si>
  <si>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</si>
  <si>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</si>
  <si>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</si>
  <si>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</si>
  <si>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</si>
  <si>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</si>
  <si>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</si>
  <si>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</si>
  <si>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</si>
  <si>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</si>
  <si>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</si>
  <si>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</si>
  <si>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</si>
  <si>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</si>
  <si>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</si>
  <si>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</si>
  <si>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</si>
  <si>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</si>
  <si>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</si>
  <si>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</si>
  <si>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</si>
  <si>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</si>
  <si>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</si>
  <si>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</si>
  <si>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</si>
  <si>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</si>
  <si>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</si>
  <si>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</si>
  <si>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</si>
  <si>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</si>
  <si>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</si>
  <si>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</si>
  <si>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</si>
  <si>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</si>
  <si>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</si>
  <si>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</si>
  <si>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</si>
  <si>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</si>
  <si>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</si>
  <si>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</si>
  <si>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</si>
  <si>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</si>
  <si>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</si>
  <si>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</si>
  <si>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</si>
  <si>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</si>
  <si>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</si>
  <si>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</si>
  <si>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</si>
  <si>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</si>
  <si>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</si>
  <si>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</si>
  <si>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</si>
  <si>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</si>
  <si>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</si>
  <si>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</si>
  <si>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</si>
  <si>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</si>
  <si>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</si>
  <si>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</si>
  <si>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</si>
  <si>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</si>
  <si>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</si>
  <si>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</si>
  <si>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</si>
  <si>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</si>
  <si>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</si>
  <si>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</si>
  <si>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</si>
  <si>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</si>
  <si>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</si>
  <si>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</si>
  <si>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</si>
  <si>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</si>
  <si>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</si>
  <si>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</si>
  <si>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</si>
  <si>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</si>
  <si>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</si>
  <si>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</si>
  <si>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</si>
  <si>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</si>
  <si>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</si>
  <si>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</si>
  <si>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</si>
  <si>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</si>
  <si>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</si>
  <si>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</si>
  <si>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</si>
  <si>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</si>
  <si>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</si>
  <si>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</si>
  <si>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</si>
  <si>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</si>
  <si>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</si>
  <si>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</si>
  <si>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</si>
  <si>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</si>
  <si>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</si>
  <si>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</si>
  <si>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</si>
  <si>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</si>
  <si>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</si>
  <si>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</si>
  <si>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</si>
  <si>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</si>
  <si>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</si>
  <si>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</si>
  <si>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</si>
  <si>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</si>
  <si>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</si>
  <si>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</si>
  <si>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</si>
  <si>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</si>
  <si>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</si>
  <si>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</si>
  <si>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</si>
  <si>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</si>
  <si>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</si>
  <si>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</si>
  <si>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</si>
  <si>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</si>
  <si>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</si>
  <si>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</si>
  <si>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</si>
  <si>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</si>
  <si>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</si>
  <si>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</si>
  <si>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</si>
  <si>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</si>
  <si>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</si>
  <si>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</si>
  <si>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</si>
  <si>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</si>
  <si>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</si>
  <si>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</si>
  <si>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</si>
  <si>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</si>
  <si>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</si>
  <si>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</si>
  <si>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</si>
  <si>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</si>
  <si>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</si>
  <si>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</si>
  <si>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</si>
  <si>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</si>
  <si>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</si>
  <si>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</si>
  <si>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</si>
  <si>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</si>
  <si>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</si>
  <si>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</si>
  <si>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</si>
  <si>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</si>
  <si>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</si>
  <si>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</si>
  <si>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</si>
  <si>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</si>
  <si>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</si>
  <si>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</si>
  <si>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</si>
  <si>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</si>
  <si>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</si>
  <si>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</si>
  <si>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</si>
  <si>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</si>
  <si>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</si>
  <si>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</si>
  <si>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</si>
  <si>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</si>
  <si>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</si>
  <si>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</si>
  <si>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</si>
  <si>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</si>
  <si>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</si>
  <si>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</si>
  <si>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</si>
  <si>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</si>
  <si>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</si>
  <si>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</si>
  <si>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</si>
  <si>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</si>
  <si>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</si>
  <si>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</si>
  <si>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</si>
  <si>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</si>
  <si>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</si>
  <si>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</si>
  <si>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</si>
  <si>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</si>
  <si>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</si>
  <si>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</si>
  <si>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</si>
  <si>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</si>
  <si>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</si>
  <si>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</si>
  <si>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</si>
  <si>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</si>
  <si>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</si>
  <si>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</si>
  <si>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</si>
  <si>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</si>
  <si>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</si>
  <si>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</si>
  <si>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</si>
  <si>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</si>
  <si>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</si>
  <si>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</si>
  <si>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</si>
  <si>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</si>
  <si>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</si>
  <si>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</si>
  <si>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</si>
  <si>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</si>
  <si>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</si>
  <si>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</si>
  <si>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</si>
  <si>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</si>
  <si>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</si>
  <si>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</si>
  <si>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</si>
  <si>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</si>
  <si>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</si>
  <si>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</si>
  <si>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</si>
  <si>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</si>
  <si>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</si>
  <si>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</si>
  <si>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</si>
  <si>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</si>
  <si>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</si>
  <si>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</si>
  <si>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</si>
  <si>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</si>
  <si>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</si>
  <si>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</si>
  <si>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</si>
  <si>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</si>
  <si>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</si>
  <si>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</si>
  <si>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</si>
  <si>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</si>
  <si>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</si>
  <si>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</si>
  <si>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</si>
  <si>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</si>
  <si>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</si>
  <si>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</si>
  <si>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</si>
  <si>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</si>
  <si>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</si>
  <si>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</si>
  <si>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</si>
  <si>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</si>
  <si>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</si>
  <si>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</si>
  <si>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</si>
  <si>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</si>
  <si>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</si>
  <si>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</si>
  <si>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</si>
  <si>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</si>
  <si>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</si>
  <si>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</si>
  <si>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</si>
  <si>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</si>
  <si>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</si>
  <si>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</si>
  <si>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</si>
  <si>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</si>
  <si>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</si>
  <si>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</si>
  <si>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</si>
  <si>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</si>
  <si>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</si>
  <si>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</si>
  <si>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</si>
  <si>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</si>
  <si>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</si>
  <si>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</si>
  <si>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</si>
  <si>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</si>
  <si>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</si>
  <si>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</si>
  <si>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</si>
  <si>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</si>
  <si>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</si>
  <si>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</si>
  <si>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</si>
  <si>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</si>
  <si>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</si>
  <si>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</si>
  <si>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</si>
  <si>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</si>
  <si>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</si>
  <si>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</si>
  <si>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</si>
  <si>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</si>
  <si>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</si>
  <si>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</si>
  <si>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</si>
  <si>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</si>
  <si>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</si>
  <si>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</si>
  <si>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</si>
  <si>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</si>
  <si>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</si>
  <si>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</si>
  <si>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</si>
  <si>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</si>
  <si>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</si>
  <si>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</si>
  <si>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</si>
  <si>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</si>
  <si>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</si>
  <si>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</si>
  <si>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</si>
  <si>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</si>
  <si>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</si>
  <si>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</si>
  <si>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</si>
  <si>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</si>
  <si>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</si>
  <si>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</si>
  <si>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</si>
  <si>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</si>
  <si>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</si>
  <si>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</si>
  <si>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</si>
  <si>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</si>
  <si>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</si>
  <si>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</si>
  <si>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</si>
  <si>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</si>
  <si>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</si>
  <si>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</si>
  <si>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</si>
  <si>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</si>
  <si>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</si>
  <si>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</si>
  <si>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</si>
  <si>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</si>
  <si>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</si>
  <si>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</si>
  <si>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</si>
  <si>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</si>
  <si>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</si>
  <si>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</si>
  <si>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</si>
  <si>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</si>
  <si>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</si>
  <si>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</si>
  <si>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</si>
  <si>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</si>
  <si>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</si>
  <si>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</si>
  <si>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</si>
  <si>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</si>
  <si>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</si>
  <si>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</si>
  <si>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</si>
  <si>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</si>
  <si>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</si>
  <si>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</si>
  <si>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</si>
  <si>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</si>
  <si>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</si>
  <si>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</si>
  <si>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</si>
  <si>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</si>
  <si>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</si>
  <si>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</si>
  <si>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</si>
  <si>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</si>
  <si>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</si>
  <si>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</si>
  <si>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</si>
  <si>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</si>
  <si>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</si>
  <si>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</si>
  <si>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</si>
  <si>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</si>
  <si>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</si>
  <si>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</si>
  <si>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</si>
  <si>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</si>
  <si>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</si>
  <si>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</si>
  <si>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</si>
  <si>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</si>
  <si>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</si>
  <si>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</si>
  <si>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</si>
  <si>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</si>
  <si>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</si>
  <si>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</si>
  <si>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</si>
  <si>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</si>
  <si>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</si>
  <si>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</si>
  <si>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</si>
  <si>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</si>
  <si>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</si>
  <si>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</si>
  <si>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</si>
  <si>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</si>
  <si>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</si>
  <si>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</si>
  <si>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</si>
  <si>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</si>
  <si>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</si>
  <si>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</si>
  <si>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</si>
  <si>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</si>
  <si>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</si>
  <si>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</si>
  <si>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</si>
  <si>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</si>
  <si>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</si>
  <si>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</si>
  <si>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</si>
  <si>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</si>
  <si>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</si>
  <si>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</si>
  <si>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</si>
  <si>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</si>
  <si>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</si>
  <si>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</si>
  <si>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</si>
  <si>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</si>
  <si>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</si>
  <si>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</si>
  <si>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</si>
  <si>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</si>
  <si>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</si>
  <si>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</si>
  <si>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</si>
  <si>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</si>
  <si>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</si>
  <si>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</si>
  <si>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</si>
  <si>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</si>
  <si>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</si>
  <si>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</si>
  <si>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</si>
  <si>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</si>
  <si>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</si>
  <si>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</si>
  <si>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</si>
  <si>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</si>
  <si>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</si>
  <si>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</si>
  <si>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</si>
  <si>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</si>
  <si>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</si>
  <si>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</si>
  <si>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</si>
  <si>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</si>
  <si>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</si>
  <si>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</si>
  <si>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</si>
  <si>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</si>
  <si>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</si>
  <si>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</si>
  <si>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</si>
  <si>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</si>
  <si>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</si>
  <si>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</si>
  <si>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</si>
  <si>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</si>
  <si>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</si>
  <si>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</si>
  <si>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</si>
  <si>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</si>
  <si>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</si>
  <si>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</si>
  <si>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</si>
  <si>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</si>
  <si>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</si>
  <si>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</si>
  <si>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</si>
  <si>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</si>
  <si>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</si>
  <si>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</si>
  <si>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</si>
  <si>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</si>
  <si>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</si>
  <si>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</si>
  <si>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</si>
  <si>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</si>
  <si>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</si>
  <si>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</si>
  <si>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</si>
  <si>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</si>
  <si>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</si>
  <si>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</si>
  <si>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</si>
  <si>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</si>
  <si>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</si>
  <si>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</si>
  <si>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</si>
  <si>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</si>
  <si>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</si>
  <si>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</si>
  <si>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</si>
  <si>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</si>
  <si>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</si>
  <si>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</si>
  <si>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</si>
  <si>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</si>
  <si>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</si>
  <si>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</si>
  <si>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</si>
  <si>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</si>
  <si>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</si>
  <si>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</si>
  <si>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</si>
  <si>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</si>
  <si>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</si>
  <si>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</si>
  <si>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</si>
  <si>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</si>
  <si>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</si>
  <si>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</si>
  <si>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</si>
  <si>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</si>
  <si>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</si>
  <si>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</si>
  <si>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</si>
  <si>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</si>
  <si>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</si>
  <si>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</si>
  <si>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</si>
  <si>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</si>
  <si>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</si>
  <si>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</si>
  <si>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</si>
  <si>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</si>
  <si>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</si>
  <si>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</si>
  <si>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</si>
  <si>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</si>
  <si>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</si>
  <si>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</si>
  <si>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</si>
  <si>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</si>
  <si>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</si>
  <si>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</si>
  <si>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</si>
  <si>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</si>
  <si>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</si>
  <si>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</si>
  <si>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</si>
  <si>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</si>
  <si>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</si>
  <si>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</si>
  <si>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</si>
  <si>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</si>
  <si>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</si>
  <si>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</si>
  <si>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</si>
  <si>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</si>
  <si>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</si>
  <si>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</si>
  <si>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</si>
  <si>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</si>
  <si>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</si>
  <si>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</si>
  <si>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</si>
  <si>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</si>
  <si>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</si>
  <si>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</si>
  <si>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</si>
  <si>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</si>
  <si>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</si>
  <si>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</si>
  <si>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</si>
  <si>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</si>
  <si>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</si>
  <si>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</si>
  <si>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</si>
  <si>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</si>
  <si>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</si>
  <si>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</si>
  <si>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</si>
  <si>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</si>
  <si>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</si>
  <si>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</si>
  <si>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</si>
  <si>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</si>
  <si>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</si>
  <si>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</si>
  <si>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</si>
  <si>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</si>
  <si>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</si>
  <si>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</si>
  <si>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</si>
  <si>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</si>
  <si>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</si>
  <si>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</si>
  <si>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</si>
  <si>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</si>
  <si>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</si>
  <si>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</si>
  <si>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</si>
  <si>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</si>
  <si>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</si>
  <si>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</si>
  <si>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</si>
  <si>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</si>
  <si>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</si>
  <si>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</si>
  <si>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</si>
  <si>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</si>
  <si>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</si>
  <si>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</si>
  <si>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</si>
  <si>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</si>
  <si>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</si>
  <si>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</si>
  <si>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</si>
  <si>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</si>
  <si>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</si>
  <si>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</si>
  <si>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</si>
  <si>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</si>
  <si>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</si>
  <si>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</si>
  <si>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</si>
  <si>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</si>
  <si>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</si>
  <si>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</si>
  <si>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</si>
  <si>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</si>
  <si>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</si>
  <si>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</si>
  <si>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</si>
  <si>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</si>
  <si>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</si>
  <si>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</si>
  <si>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</si>
  <si>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</si>
  <si>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</si>
  <si>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</si>
  <si>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</si>
  <si>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</si>
  <si>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</si>
  <si>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</si>
  <si>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</si>
  <si>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</si>
  <si>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</si>
  <si>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</si>
  <si>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</si>
  <si>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</si>
  <si>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</si>
  <si>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</si>
  <si>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</si>
  <si>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</si>
  <si>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</si>
  <si>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</si>
  <si>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</si>
  <si>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</si>
  <si>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</si>
  <si>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</si>
  <si>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</si>
  <si>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</si>
  <si>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</si>
  <si>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</si>
  <si>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</si>
  <si>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</si>
  <si>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</si>
  <si>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</si>
  <si>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</si>
  <si>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</si>
  <si>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</si>
  <si>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</si>
  <si>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</si>
  <si>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</si>
  <si>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</si>
  <si>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</si>
  <si>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</si>
  <si>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</si>
  <si>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</si>
  <si>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</si>
  <si>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</si>
  <si>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</si>
  <si>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</si>
  <si>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</si>
  <si>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</si>
  <si>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</si>
  <si>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</si>
  <si>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</si>
  <si>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</si>
  <si>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</si>
  <si>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</si>
  <si>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</si>
  <si>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</si>
  <si>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</si>
  <si>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</si>
  <si>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</si>
  <si>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</si>
  <si>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</si>
  <si>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</si>
  <si>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</si>
  <si>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</si>
  <si>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</si>
  <si>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</si>
  <si>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</si>
  <si>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</si>
  <si>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</si>
  <si>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</si>
  <si>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</si>
  <si>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</si>
  <si>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</si>
  <si>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</si>
  <si>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</si>
  <si>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</si>
  <si>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</si>
  <si>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</si>
  <si>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</si>
  <si>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</si>
  <si>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</si>
  <si>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</si>
  <si>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</si>
  <si>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</si>
  <si>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</si>
  <si>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</si>
  <si>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</si>
  <si>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</si>
  <si>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</si>
  <si>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</si>
  <si>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</si>
  <si>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</si>
  <si>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</si>
  <si>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</si>
  <si>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</si>
  <si>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</si>
  <si>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</si>
  <si>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</si>
  <si>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</si>
  <si>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</si>
  <si>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</si>
  <si>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</si>
  <si>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</si>
  <si>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</si>
  <si>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</si>
  <si>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</si>
  <si>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</si>
  <si>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</si>
  <si>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</si>
  <si>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</si>
  <si>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</si>
  <si>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</si>
  <si>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</si>
  <si>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</si>
  <si>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</si>
  <si>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</si>
  <si>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</si>
  <si>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</si>
  <si>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</si>
  <si>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</si>
  <si>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</si>
  <si>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</si>
  <si>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</si>
  <si>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</si>
  <si>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</si>
  <si>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</si>
  <si>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</si>
  <si>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</si>
  <si>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</si>
  <si>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</si>
  <si>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</si>
  <si>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</si>
  <si>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</si>
  <si>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</si>
  <si>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</si>
  <si>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</si>
  <si>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</si>
  <si>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</si>
  <si>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</si>
  <si>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</si>
  <si>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</si>
  <si>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</si>
  <si>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</si>
  <si>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</si>
  <si>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</si>
  <si>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</si>
  <si>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</si>
  <si>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</si>
  <si>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</si>
  <si>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</si>
  <si>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</si>
  <si>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</si>
  <si>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</si>
  <si>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</si>
  <si>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</si>
  <si>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</si>
  <si>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</si>
  <si>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</si>
  <si>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</si>
  <si>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</si>
  <si>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</si>
  <si>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</si>
  <si>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</si>
  <si>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</si>
  <si>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</si>
  <si>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</si>
  <si>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</si>
  <si>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</si>
  <si>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</si>
  <si>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</si>
  <si>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</si>
  <si>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</si>
  <si>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</si>
  <si>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</si>
  <si>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</si>
  <si>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</si>
  <si>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</si>
  <si>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</si>
  <si>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</si>
  <si>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</si>
  <si>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</si>
  <si>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</si>
  <si>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</si>
  <si>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</si>
  <si>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</si>
  <si>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</si>
  <si>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</si>
  <si>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</si>
  <si>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</si>
  <si>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</si>
  <si>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</si>
  <si>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</si>
  <si>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</si>
  <si>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</si>
  <si>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</si>
  <si>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</si>
  <si>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</si>
  <si>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</si>
  <si>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</si>
  <si>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</si>
  <si>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</si>
  <si>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</si>
  <si>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</si>
  <si>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</si>
  <si>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</si>
  <si>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</si>
  <si>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</si>
  <si>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</si>
  <si>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</si>
  <si>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</si>
  <si>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</si>
  <si>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</si>
  <si>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</si>
  <si>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</si>
  <si>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</si>
  <si>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</si>
  <si>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</si>
  <si>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</si>
  <si>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</si>
  <si>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</si>
  <si>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</si>
  <si>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</si>
  <si>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</si>
  <si>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</si>
  <si>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</si>
  <si>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</si>
  <si>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</si>
  <si>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</si>
  <si>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</si>
  <si>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</si>
  <si>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</si>
  <si>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</si>
  <si>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</si>
  <si>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</si>
  <si>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</si>
  <si>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</si>
  <si>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</si>
  <si>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</si>
  <si>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</si>
  <si>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</si>
  <si>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</si>
  <si>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</si>
  <si>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</si>
  <si>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</si>
  <si>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</si>
  <si>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</si>
  <si>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</si>
  <si>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</si>
  <si>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</si>
  <si>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</si>
  <si>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</si>
  <si>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</si>
  <si>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</si>
  <si>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</si>
  <si>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</si>
  <si>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</si>
  <si>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</si>
  <si>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</si>
  <si>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</si>
  <si>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</si>
  <si>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</si>
  <si>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</si>
  <si>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</si>
  <si>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</si>
  <si>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</si>
  <si>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</si>
  <si>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</si>
  <si>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</si>
  <si>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</si>
  <si>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</si>
  <si>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</si>
  <si>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</si>
  <si>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</si>
  <si>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</si>
  <si>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</si>
  <si>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</si>
  <si>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</si>
  <si>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</si>
  <si>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</si>
  <si>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</si>
  <si>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</si>
  <si>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</si>
  <si>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</si>
  <si>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</si>
  <si>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</si>
  <si>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</si>
  <si>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</si>
  <si>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</si>
  <si>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</si>
  <si>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</si>
  <si>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</si>
  <si>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</si>
  <si>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</si>
  <si>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</si>
  <si>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</si>
  <si>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</si>
  <si>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</si>
  <si>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</si>
  <si>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</si>
  <si>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</si>
  <si>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</si>
  <si>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</si>
  <si>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</si>
  <si>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</si>
  <si>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</si>
  <si>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</si>
  <si>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</si>
  <si>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</si>
  <si>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</si>
  <si>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</si>
  <si>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</si>
  <si>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</si>
  <si>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</si>
  <si>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</si>
  <si>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</si>
  <si>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</si>
  <si>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</si>
  <si>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</si>
  <si>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</si>
  <si>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</si>
  <si>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</si>
  <si>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</si>
  <si>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</si>
  <si>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</si>
  <si>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</si>
  <si>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</si>
  <si>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</si>
  <si>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</si>
  <si>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</si>
  <si>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</si>
  <si>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</si>
  <si>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</si>
  <si>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</si>
  <si>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</si>
  <si>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</si>
  <si>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</si>
  <si>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</si>
  <si>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</si>
  <si>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</si>
  <si>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</si>
  <si>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</si>
  <si>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</si>
  <si>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</si>
  <si>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</si>
  <si>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</si>
  <si>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</si>
  <si>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</si>
  <si>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</si>
  <si>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</si>
  <si>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</si>
  <si>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</si>
  <si>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</si>
  <si>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</si>
  <si>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</si>
  <si>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</si>
  <si>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</si>
  <si>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</si>
  <si>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</si>
  <si>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</si>
  <si>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</si>
  <si>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</si>
  <si>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</si>
  <si>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</si>
  <si>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</si>
  <si>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</si>
  <si>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</si>
  <si>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</si>
  <si>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</si>
  <si>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</si>
  <si>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</si>
  <si>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</si>
  <si>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</si>
  <si>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</si>
  <si>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</si>
  <si>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</si>
  <si>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</si>
  <si>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</si>
  <si>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</si>
  <si>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</si>
  <si>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</si>
  <si>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</si>
  <si>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</si>
  <si>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</si>
  <si>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</si>
  <si>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</si>
  <si>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</si>
  <si>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</si>
  <si>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</si>
  <si>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</si>
  <si>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</si>
  <si>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</si>
  <si>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</si>
  <si>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</si>
  <si>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</si>
  <si>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</si>
  <si>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</si>
  <si>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</si>
  <si>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</si>
  <si>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</si>
  <si>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</si>
  <si>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</si>
  <si>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</si>
  <si>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</si>
  <si>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</si>
  <si>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</si>
  <si>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</si>
  <si>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</si>
  <si>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</si>
  <si>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</si>
  <si>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</si>
  <si>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</si>
  <si>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</si>
  <si>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</si>
  <si>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</si>
  <si>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</si>
  <si>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</si>
  <si>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</si>
  <si>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</si>
  <si>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</si>
  <si>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</si>
  <si>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</si>
  <si>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</si>
  <si>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</si>
  <si>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</si>
  <si>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</si>
  <si>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</si>
  <si>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</si>
  <si>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</si>
  <si>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</si>
  <si>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</si>
  <si>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</si>
  <si>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</si>
  <si>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</si>
  <si>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</si>
  <si>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</si>
  <si>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</si>
  <si>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</si>
  <si>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</si>
  <si>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</si>
  <si>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</si>
  <si>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</si>
  <si>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</si>
  <si>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</si>
  <si>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</si>
  <si>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</si>
  <si>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</si>
  <si>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</si>
  <si>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</si>
  <si>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</si>
  <si>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</si>
  <si>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</si>
  <si>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</si>
  <si>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</si>
  <si>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</si>
  <si>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</si>
  <si>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</si>
  <si>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</si>
  <si>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</si>
  <si>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</si>
  <si>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</si>
  <si>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</si>
  <si>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</si>
  <si>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</si>
  <si>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</si>
  <si>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</si>
  <si>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</si>
  <si>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</si>
  <si>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</si>
  <si>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</si>
  <si>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</si>
  <si>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</si>
  <si>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</si>
  <si>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</si>
  <si>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</si>
  <si>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</si>
  <si>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</si>
  <si>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</si>
  <si>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</si>
  <si>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</si>
  <si>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</si>
  <si>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</si>
  <si>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</si>
  <si>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</si>
  <si>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</si>
  <si>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</si>
  <si>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</si>
  <si>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</si>
  <si>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</si>
  <si>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</si>
  <si>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</si>
  <si>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</si>
  <si>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</si>
  <si>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</si>
  <si>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</si>
  <si>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</si>
  <si>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</si>
  <si>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</si>
  <si>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</si>
  <si>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</si>
  <si>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</si>
  <si>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</si>
  <si>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</si>
  <si>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</si>
  <si>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</si>
  <si>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</si>
  <si>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</si>
  <si>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</si>
  <si>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</si>
  <si>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</si>
  <si>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</si>
  <si>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</si>
  <si>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</si>
  <si>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</si>
  <si>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</si>
  <si>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</si>
  <si>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</si>
  <si>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</si>
  <si>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</si>
  <si>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</si>
  <si>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</si>
  <si>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</si>
  <si>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</si>
  <si>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</si>
  <si>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</si>
  <si>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</si>
  <si>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</si>
  <si>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</si>
  <si>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</si>
  <si>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</si>
  <si>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</si>
  <si>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</si>
  <si>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</si>
  <si>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</si>
  <si>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</si>
  <si>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</si>
  <si>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</si>
  <si>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</si>
  <si>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</si>
  <si>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</si>
  <si>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</si>
  <si>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</si>
  <si>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</si>
  <si>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</si>
  <si>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</si>
  <si>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</si>
  <si>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</si>
  <si>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</si>
  <si>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</si>
  <si>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</si>
  <si>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</si>
  <si>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</si>
  <si>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</si>
  <si>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</si>
  <si>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</si>
  <si>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</si>
  <si>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</si>
  <si>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</si>
  <si>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</si>
  <si>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</si>
  <si>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</si>
  <si>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</si>
  <si>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</si>
  <si>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</si>
  <si>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</si>
  <si>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</si>
  <si>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</si>
  <si>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</si>
  <si>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</si>
  <si>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</si>
  <si>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</si>
  <si>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</si>
  <si>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</si>
  <si>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</si>
  <si>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</si>
  <si>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</si>
  <si>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</si>
  <si>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</si>
  <si>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</si>
  <si>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</si>
  <si>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</si>
  <si>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</si>
  <si>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</si>
  <si>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</si>
  <si>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</si>
  <si>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</si>
  <si>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</si>
  <si>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</si>
  <si>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</si>
  <si>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</si>
  <si>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</si>
  <si>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</si>
  <si>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</si>
  <si>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</si>
  <si>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</si>
  <si>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</si>
  <si>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</si>
  <si>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</si>
  <si>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</si>
  <si>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</si>
  <si>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</si>
  <si>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</si>
  <si>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</si>
  <si>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</si>
  <si>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</si>
  <si>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</si>
  <si>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</si>
  <si>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</si>
  <si>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</si>
  <si>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</si>
  <si>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</si>
  <si>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</si>
  <si>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</si>
  <si>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</si>
  <si>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</si>
  <si>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</si>
  <si>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</si>
  <si>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</si>
  <si>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</si>
  <si>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</si>
  <si>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</si>
  <si>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</si>
  <si>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</si>
  <si>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</si>
  <si>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</si>
  <si>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</si>
  <si>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</si>
  <si>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</si>
  <si>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</si>
  <si>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</si>
  <si>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</si>
  <si>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</si>
  <si>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</si>
  <si>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</si>
  <si>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</si>
  <si>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</si>
  <si>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</si>
  <si>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</si>
  <si>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</si>
  <si>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</si>
  <si>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</si>
  <si>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</si>
  <si>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</si>
  <si>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</si>
  <si>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</si>
  <si>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</si>
  <si>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</si>
  <si>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</si>
  <si>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</si>
  <si>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</si>
  <si>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</si>
  <si>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</si>
  <si>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</si>
  <si>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</si>
  <si>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</si>
  <si>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</si>
  <si>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</si>
  <si>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</si>
  <si>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</si>
  <si>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</si>
  <si>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</si>
  <si>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</si>
  <si>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</si>
  <si>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</si>
  <si>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</si>
  <si>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</si>
  <si>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</si>
  <si>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</si>
  <si>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</si>
  <si>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</si>
  <si>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</si>
  <si>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</si>
  <si>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</si>
  <si>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</si>
  <si>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</si>
  <si>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</si>
  <si>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</si>
  <si>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</si>
  <si>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</si>
  <si>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</si>
  <si>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</si>
  <si>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</si>
  <si>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</si>
  <si>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</si>
  <si>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</si>
  <si>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</si>
  <si>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</si>
  <si>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</si>
  <si>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</si>
  <si>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</si>
  <si>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</si>
  <si>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</si>
  <si>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</si>
  <si>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</si>
  <si>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</si>
  <si>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</si>
  <si>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</si>
  <si>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</si>
  <si>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</si>
  <si>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</si>
  <si>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</si>
  <si>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</si>
  <si>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</si>
  <si>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</si>
  <si>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</si>
  <si>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</si>
  <si>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</si>
  <si>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</si>
  <si>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</si>
  <si>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</si>
  <si>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</si>
  <si>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</si>
  <si>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</si>
  <si>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</si>
  <si>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</si>
  <si>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</si>
  <si>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</si>
  <si>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</si>
  <si>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</si>
  <si>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</si>
  <si>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</si>
  <si>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</si>
  <si>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</si>
  <si>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</si>
  <si>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</si>
  <si>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</si>
  <si>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</si>
  <si>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</si>
  <si>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</si>
  <si>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</si>
  <si>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</si>
  <si>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</si>
  <si>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</si>
  <si>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</si>
  <si>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</si>
  <si>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</si>
  <si>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</si>
  <si>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</si>
  <si>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</si>
  <si>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</si>
  <si>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</si>
  <si>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</si>
  <si>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</si>
  <si>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</si>
  <si>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</si>
  <si>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</si>
  <si>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</si>
  <si>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</si>
  <si>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</si>
  <si>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</si>
  <si>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</si>
  <si>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</si>
  <si>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</si>
  <si>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</si>
  <si>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</si>
  <si>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</si>
  <si>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</si>
  <si>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</si>
  <si>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</si>
  <si>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</si>
  <si>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</si>
  <si>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</si>
  <si>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</si>
  <si>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</si>
  <si>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</si>
  <si>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</si>
  <si>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</si>
  <si>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</si>
  <si>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</si>
  <si>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</si>
  <si>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</si>
  <si>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</si>
  <si>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</si>
  <si>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</si>
  <si>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</si>
  <si>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</si>
  <si>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</si>
  <si>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</si>
  <si>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</si>
  <si>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</si>
  <si>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</si>
  <si>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</si>
  <si>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</si>
  <si>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</si>
  <si>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</si>
  <si>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</si>
  <si>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</si>
  <si>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</si>
  <si>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</si>
  <si>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</si>
  <si>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</si>
  <si>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</si>
  <si>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</si>
  <si>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</si>
  <si>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</si>
  <si>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</si>
  <si>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</si>
  <si>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</si>
  <si>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</si>
  <si>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</si>
  <si>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</si>
  <si>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</si>
  <si>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</si>
  <si>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</si>
  <si>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</si>
  <si>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</si>
  <si>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</si>
  <si>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</si>
  <si>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</si>
  <si>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</si>
  <si>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</si>
  <si>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</si>
  <si>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</si>
  <si>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</si>
  <si>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</si>
  <si>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</si>
  <si>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</si>
  <si>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</si>
  <si>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</si>
  <si>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</si>
  <si>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</si>
  <si>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</si>
  <si>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</si>
  <si>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</si>
  <si>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</si>
  <si>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</si>
  <si>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</si>
  <si>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</si>
  <si>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</si>
  <si>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</si>
  <si>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</si>
  <si>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</si>
  <si>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</si>
  <si>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</si>
  <si>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</si>
  <si>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</si>
  <si>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</si>
  <si>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</si>
  <si>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</si>
  <si>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</si>
  <si>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</si>
  <si>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</si>
  <si>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</si>
  <si>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</si>
  <si>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</si>
  <si>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</si>
  <si>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</si>
  <si>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</si>
  <si>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</si>
  <si>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</si>
  <si>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</si>
  <si>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</si>
  <si>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</si>
  <si>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</si>
  <si>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</si>
  <si>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</si>
  <si>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</si>
  <si>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</si>
  <si>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</si>
  <si>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</si>
  <si>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</si>
  <si>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</si>
  <si>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</si>
  <si>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</si>
  <si>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</si>
  <si>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</si>
  <si>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</si>
  <si>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</si>
  <si>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</si>
  <si>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</si>
  <si>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</si>
  <si>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</si>
  <si>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</si>
  <si>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</si>
  <si>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</si>
  <si>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</si>
  <si>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</si>
  <si>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</si>
  <si>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</si>
  <si>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</si>
  <si>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</si>
  <si>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</si>
  <si>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</si>
  <si>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</si>
  <si>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</si>
  <si>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</si>
  <si>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</si>
  <si>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</si>
  <si>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</si>
  <si>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</si>
  <si>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</si>
  <si>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</si>
  <si>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</si>
  <si>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</si>
  <si>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</si>
  <si>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</si>
  <si>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</si>
  <si>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</si>
  <si>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</si>
  <si>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</si>
  <si>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</si>
  <si>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</si>
  <si>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</si>
  <si>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</si>
  <si>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</si>
  <si>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</si>
  <si>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</si>
  <si>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</si>
  <si>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</si>
  <si>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</si>
  <si>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</si>
  <si>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</si>
  <si>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</si>
  <si>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</si>
  <si>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</si>
  <si>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</si>
  <si>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</si>
  <si>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</si>
  <si>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</si>
  <si>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</si>
  <si>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</si>
  <si>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</si>
  <si>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</si>
  <si>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</si>
  <si>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</si>
  <si>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</si>
  <si>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</si>
  <si>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</si>
  <si>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</si>
  <si>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</si>
  <si>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</si>
  <si>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</si>
  <si>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</si>
  <si>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</si>
  <si>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</si>
  <si>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</si>
  <si>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</si>
  <si>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</si>
  <si>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</si>
  <si>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</si>
  <si>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</si>
  <si>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</si>
  <si>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</si>
  <si>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</si>
  <si>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</si>
  <si>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</si>
  <si>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</si>
  <si>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</si>
  <si>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</si>
  <si>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</si>
  <si>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</si>
  <si>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</si>
  <si>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</si>
  <si>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</si>
  <si>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</si>
  <si>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</si>
  <si>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</si>
  <si>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</si>
  <si>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</si>
  <si>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</si>
  <si>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</si>
  <si>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</si>
  <si>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</si>
  <si>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</si>
  <si>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</si>
  <si>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</si>
  <si>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</si>
  <si>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</si>
  <si>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</si>
  <si>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</si>
  <si>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</si>
  <si>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</si>
  <si>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</si>
  <si>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</si>
  <si>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</si>
  <si>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</si>
  <si>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</si>
  <si>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</si>
  <si>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</si>
  <si>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</si>
  <si>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</si>
  <si>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</si>
  <si>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</si>
  <si>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</si>
  <si>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</si>
  <si>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</si>
  <si>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</si>
  <si>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</si>
  <si>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</si>
  <si>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</si>
  <si>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</si>
  <si>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</si>
  <si>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</si>
  <si>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</si>
  <si>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</si>
  <si>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</si>
  <si>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</si>
  <si>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</si>
  <si>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</si>
  <si>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</si>
  <si>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</si>
  <si>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</si>
  <si>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</si>
  <si>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</si>
  <si>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</si>
  <si>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</si>
  <si>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</si>
  <si>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</si>
  <si>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</si>
  <si>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</si>
  <si>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</si>
  <si>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</si>
  <si>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</si>
  <si>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</si>
  <si>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</si>
  <si>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</si>
  <si>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</si>
  <si>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</si>
  <si>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</si>
  <si>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</si>
  <si>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</si>
  <si>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</si>
  <si>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</si>
  <si>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</si>
  <si>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</si>
  <si>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</si>
  <si>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</si>
  <si>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</si>
  <si>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</si>
  <si>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</si>
  <si>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</si>
  <si>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</si>
  <si>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</si>
  <si>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</si>
  <si>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</si>
  <si>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</si>
  <si>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</si>
  <si>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</si>
  <si>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</si>
  <si>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</si>
  <si>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</si>
  <si>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</si>
  <si>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</si>
  <si>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</si>
  <si>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</si>
  <si>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</si>
  <si>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</si>
  <si>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</si>
  <si>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</si>
  <si>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</si>
  <si>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</si>
  <si>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</si>
  <si>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</si>
  <si>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</si>
  <si>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</si>
  <si>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</si>
  <si>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</si>
  <si>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</si>
  <si>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</si>
  <si>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</si>
  <si>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</si>
  <si>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</si>
  <si>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</si>
  <si>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</si>
  <si>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</si>
  <si>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</si>
  <si>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</si>
  <si>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</si>
  <si>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</si>
  <si>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</si>
  <si>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</si>
  <si>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</si>
  <si>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</si>
  <si>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</si>
  <si>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</si>
  <si>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</si>
  <si>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</si>
  <si>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</si>
  <si>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</si>
  <si>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</si>
  <si>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</si>
  <si>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</si>
  <si>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</si>
  <si>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</si>
  <si>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</si>
  <si>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</si>
  <si>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</si>
  <si>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</si>
  <si>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</si>
  <si>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</si>
  <si>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</si>
  <si>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</si>
  <si>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</si>
  <si>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</si>
  <si>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</si>
  <si>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</si>
  <si>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</si>
  <si>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</si>
  <si>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</si>
  <si>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</si>
  <si>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</si>
  <si>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</si>
  <si>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</si>
  <si>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</si>
  <si>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</si>
  <si>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</si>
  <si>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</si>
  <si>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</si>
  <si>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</si>
  <si>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</si>
  <si>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</si>
  <si>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</si>
  <si>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</si>
  <si>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</si>
  <si>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</si>
  <si>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</si>
  <si>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</si>
  <si>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</si>
  <si>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</si>
  <si>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</si>
  <si>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</si>
  <si>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</si>
  <si>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</si>
  <si>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</si>
  <si>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</si>
  <si>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</si>
  <si>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</si>
  <si>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</si>
  <si>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</si>
  <si>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</si>
  <si>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</si>
  <si>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</si>
  <si>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</si>
  <si>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</si>
  <si>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</si>
  <si>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</si>
  <si>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</si>
  <si>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</si>
  <si>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</si>
  <si>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</si>
  <si>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</si>
  <si>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</si>
  <si>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</si>
  <si>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</si>
  <si>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</si>
  <si>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</si>
  <si>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</si>
  <si>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</si>
  <si>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</si>
  <si>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</si>
  <si>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</si>
  <si>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</si>
  <si>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</si>
  <si>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</si>
  <si>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</si>
  <si>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</si>
  <si>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</si>
  <si>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</si>
  <si>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</si>
  <si>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</si>
  <si>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</si>
  <si>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</si>
  <si>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</si>
  <si>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</si>
  <si>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</si>
  <si>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</si>
  <si>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</si>
  <si>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</si>
  <si>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</si>
  <si>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</si>
  <si>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</si>
  <si>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</si>
  <si>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</si>
  <si>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</si>
  <si>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</si>
  <si>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</si>
  <si>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</si>
  <si>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</si>
  <si>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</si>
  <si>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</si>
  <si>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</si>
  <si>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</si>
  <si>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</si>
  <si>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</si>
  <si>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</si>
  <si>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</si>
  <si>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</si>
  <si>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</si>
  <si>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</si>
  <si>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</si>
  <si>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</si>
  <si>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</si>
  <si>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</si>
  <si>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</si>
  <si>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</si>
  <si>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</si>
  <si>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</si>
  <si>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</si>
  <si>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</si>
  <si>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</si>
  <si>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</si>
  <si>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</si>
  <si>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</si>
  <si>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</si>
  <si>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</si>
  <si>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</si>
  <si>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</si>
  <si>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</si>
  <si>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</si>
  <si>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</si>
  <si>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</si>
  <si>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</si>
  <si>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</si>
  <si>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</si>
  <si>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</si>
  <si>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</si>
  <si>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</si>
  <si>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</si>
  <si>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</si>
  <si>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</si>
  <si>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</si>
  <si>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</si>
  <si>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</si>
  <si>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</si>
  <si>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</si>
  <si>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</si>
  <si>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</si>
  <si>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</si>
  <si>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</si>
  <si>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</si>
  <si>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</si>
  <si>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</si>
  <si>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</si>
  <si>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</si>
  <si>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</si>
  <si>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</si>
  <si>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</si>
  <si>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</si>
  <si>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</si>
  <si>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</si>
  <si>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</si>
  <si>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</si>
  <si>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</si>
  <si>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</si>
  <si>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</si>
  <si>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</si>
  <si>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</si>
  <si>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</si>
  <si>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</si>
  <si>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</si>
  <si>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</si>
  <si>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</si>
  <si>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</si>
  <si>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</si>
  <si>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</si>
  <si>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</si>
  <si>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</si>
  <si>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</si>
  <si>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</si>
  <si>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</si>
  <si>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</si>
  <si>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</si>
  <si>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</si>
  <si>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</si>
  <si>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</si>
  <si>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</si>
  <si>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</si>
  <si>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</si>
  <si>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</si>
  <si>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</si>
  <si>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</si>
  <si>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</si>
  <si>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</si>
  <si>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</si>
  <si>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</si>
  <si>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</si>
  <si>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</si>
  <si>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</si>
  <si>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</si>
  <si>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</si>
  <si>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</si>
  <si>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</si>
  <si>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</si>
  <si>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</si>
  <si>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</si>
  <si>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</si>
  <si>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</si>
  <si>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</si>
  <si>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</si>
  <si>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</si>
  <si>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</si>
  <si>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</si>
  <si>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</si>
  <si>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</si>
  <si>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</si>
  <si>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</si>
  <si>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</si>
  <si>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</si>
  <si>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</si>
  <si>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</si>
  <si>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</si>
  <si>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</si>
  <si>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</si>
  <si>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</si>
  <si>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</si>
  <si>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</si>
  <si>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</si>
  <si>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</si>
  <si>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</si>
  <si>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</si>
  <si>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</si>
  <si>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</si>
  <si>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</si>
  <si>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</si>
  <si>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</si>
  <si>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</si>
  <si>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</si>
  <si>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</si>
  <si>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</si>
  <si>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</si>
  <si>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</si>
  <si>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</si>
  <si>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</si>
  <si>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</si>
  <si>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</si>
  <si>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</si>
  <si>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</si>
  <si>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</si>
  <si>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</si>
  <si>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</si>
  <si>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</si>
  <si>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</si>
  <si>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</si>
  <si>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</si>
  <si>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</si>
  <si>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</si>
  <si>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</si>
  <si>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</si>
  <si>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</si>
  <si>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</si>
  <si>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</si>
  <si>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</si>
  <si>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</si>
  <si>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</si>
  <si>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</si>
  <si>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</si>
  <si>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</si>
  <si>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</si>
  <si>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</si>
  <si>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</si>
  <si>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</si>
  <si>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</si>
  <si>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</si>
  <si>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</si>
  <si>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</si>
  <si>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</si>
  <si>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</si>
  <si>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</si>
  <si>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</si>
  <si>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</si>
  <si>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</si>
  <si>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</si>
  <si>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</si>
  <si>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</si>
  <si>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</si>
  <si>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</si>
  <si>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</si>
  <si>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</si>
  <si>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</si>
  <si>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</si>
  <si>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</si>
  <si>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</si>
  <si>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</si>
  <si>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</si>
  <si>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</si>
  <si>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</si>
  <si>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</si>
  <si>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</si>
  <si>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</si>
  <si>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</si>
  <si>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</si>
  <si>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</si>
  <si>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</si>
  <si>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</si>
  <si>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</si>
  <si>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</si>
  <si>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</si>
  <si>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</si>
  <si>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</si>
  <si>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</si>
  <si>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</si>
  <si>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</si>
  <si>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</si>
  <si>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</si>
  <si>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</si>
  <si>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</si>
  <si>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</si>
  <si>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</si>
  <si>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</si>
  <si>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</si>
  <si>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</si>
  <si>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</si>
  <si>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</si>
  <si>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</si>
  <si>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</si>
  <si>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</si>
  <si>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</si>
  <si>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</si>
  <si>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</si>
  <si>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</si>
  <si>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</si>
  <si>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</si>
  <si>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</si>
  <si>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</si>
  <si>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</si>
  <si>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</si>
  <si>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</si>
  <si>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</si>
  <si>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</si>
  <si>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</si>
  <si>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</si>
  <si>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</si>
  <si>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</si>
  <si>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</si>
  <si>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</si>
  <si>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</si>
  <si>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</si>
  <si>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</si>
  <si>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</si>
  <si>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</si>
  <si>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</si>
  <si>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</si>
  <si>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</si>
  <si>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</si>
  <si>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</si>
  <si>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</si>
  <si>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</si>
  <si>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</si>
  <si>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</si>
  <si>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</si>
  <si>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</si>
  <si>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</si>
  <si>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</si>
  <si>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</si>
  <si>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</si>
  <si>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</si>
  <si>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</si>
  <si>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</si>
  <si>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</si>
  <si>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</si>
  <si>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</si>
  <si>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</si>
  <si>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</si>
  <si>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</si>
  <si>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</si>
  <si>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</si>
  <si>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</si>
  <si>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</si>
  <si>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</si>
  <si>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</si>
  <si>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</si>
  <si>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</si>
  <si>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</si>
  <si>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</si>
  <si>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</si>
  <si>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</si>
  <si>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</si>
  <si>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</si>
  <si>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</si>
  <si>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</si>
  <si>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</si>
  <si>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</si>
  <si>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</si>
  <si>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</si>
  <si>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</si>
  <si>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</si>
  <si>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</si>
  <si>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</si>
  <si>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</si>
  <si>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</si>
  <si>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</si>
  <si>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</si>
  <si>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</si>
  <si>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</si>
  <si>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</si>
  <si>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</si>
  <si>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</si>
  <si>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</si>
  <si>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</si>
  <si>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</si>
  <si>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</si>
  <si>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</si>
  <si>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</si>
  <si>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</si>
  <si>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</si>
  <si>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</si>
  <si>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</si>
  <si>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</si>
  <si>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</si>
  <si>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</si>
  <si>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</si>
  <si>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</si>
  <si>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</si>
  <si>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</si>
  <si>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</si>
  <si>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</si>
  <si>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</si>
  <si>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</si>
  <si>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</si>
  <si>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</si>
  <si>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</si>
  <si>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</si>
  <si>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</si>
  <si>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</si>
  <si>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</si>
  <si>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</si>
  <si>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</si>
  <si>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</si>
  <si>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</si>
  <si>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</si>
  <si>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</si>
  <si>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</si>
  <si>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</si>
  <si>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</si>
  <si>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</si>
  <si>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</si>
  <si>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</si>
  <si>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</si>
  <si>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</si>
  <si>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</si>
  <si>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</si>
  <si>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</si>
  <si>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</si>
  <si>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</si>
  <si>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</si>
  <si>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</si>
  <si>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</si>
  <si>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</si>
  <si>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</si>
  <si>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</si>
  <si>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</si>
  <si>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</si>
  <si>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</si>
  <si>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</si>
  <si>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</si>
  <si>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</si>
  <si>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</si>
  <si>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</si>
  <si>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</si>
  <si>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</si>
  <si>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</si>
  <si>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</si>
  <si>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</si>
  <si>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</si>
  <si>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</si>
  <si>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</si>
  <si>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</si>
  <si>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</si>
  <si>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</si>
  <si>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</si>
  <si>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</si>
  <si>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</si>
  <si>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</si>
  <si>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</si>
  <si>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</si>
  <si>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</si>
  <si>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</si>
  <si>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</si>
  <si>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</si>
  <si>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</si>
  <si>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</si>
  <si>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</si>
  <si>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</si>
  <si>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</si>
  <si>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</si>
  <si>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</si>
  <si>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</si>
  <si>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</si>
  <si>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</si>
  <si>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</si>
  <si>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</si>
  <si>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</si>
  <si>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</si>
  <si>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</si>
  <si>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</si>
  <si>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</si>
  <si>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</si>
  <si>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</si>
  <si>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</si>
  <si>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</si>
  <si>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</si>
  <si>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</si>
  <si>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</si>
  <si>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</si>
  <si>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</si>
  <si>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</si>
  <si>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</si>
  <si>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</si>
  <si>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</si>
  <si>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</si>
  <si>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</si>
  <si>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</si>
  <si>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</si>
  <si>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</si>
  <si>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</si>
  <si>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</si>
  <si>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</si>
  <si>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</si>
  <si>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</si>
  <si>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</si>
  <si>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</si>
  <si>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</si>
  <si>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</si>
  <si>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</si>
  <si>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</si>
  <si>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</si>
  <si>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</si>
  <si>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</si>
  <si>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</si>
  <si>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</si>
  <si>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</si>
  <si>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</si>
  <si>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</si>
  <si>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</si>
  <si>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</si>
  <si>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</si>
  <si>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</si>
  <si>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</si>
  <si>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</si>
  <si>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</si>
  <si>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</si>
  <si>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</si>
  <si>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</si>
  <si>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</si>
  <si>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</si>
  <si>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</si>
  <si>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</si>
  <si>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</si>
  <si>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</si>
  <si>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</si>
  <si>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</si>
  <si>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</si>
  <si>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</si>
  <si>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</si>
  <si>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</si>
  <si>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</si>
  <si>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</si>
  <si>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</si>
  <si>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</si>
  <si>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</si>
  <si>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</si>
  <si>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</si>
  <si>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</si>
  <si>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</si>
  <si>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</si>
  <si>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</si>
  <si>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</si>
  <si>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</si>
  <si>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</si>
  <si>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</si>
  <si>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</si>
  <si>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</si>
  <si>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</si>
  <si>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</si>
  <si>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</si>
  <si>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</si>
  <si>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</si>
  <si>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</si>
  <si>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</si>
  <si>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</si>
  <si>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</si>
  <si>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</si>
  <si>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</si>
  <si>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</si>
  <si>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</si>
  <si>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</si>
  <si>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</si>
  <si>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</si>
  <si>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</si>
  <si>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</si>
  <si>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</si>
  <si>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</si>
  <si>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</si>
  <si>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</si>
  <si>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</si>
  <si>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</si>
  <si>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</si>
  <si>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</si>
  <si>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</si>
  <si>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</si>
  <si>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</si>
  <si>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</si>
  <si>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</si>
  <si>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</si>
  <si>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</si>
  <si>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</si>
  <si>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</si>
  <si>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</si>
  <si>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</si>
  <si>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</si>
  <si>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</si>
  <si>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</si>
  <si>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</si>
  <si>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</si>
  <si>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</si>
  <si>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</si>
  <si>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</si>
  <si>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</si>
  <si>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</si>
  <si>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</si>
  <si>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</si>
  <si>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</si>
  <si>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</si>
  <si>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</si>
  <si>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</si>
  <si>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</si>
  <si>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</si>
  <si>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</si>
  <si>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</si>
  <si>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</si>
  <si>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</si>
  <si>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</si>
  <si>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</si>
  <si>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</si>
  <si>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</si>
  <si>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</si>
  <si>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</si>
  <si>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</si>
  <si>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</si>
  <si>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</si>
  <si>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</si>
  <si>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</si>
  <si>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</si>
  <si>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</si>
  <si>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</si>
  <si>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</si>
  <si>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</si>
  <si>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</si>
  <si>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</si>
  <si>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</si>
  <si>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</si>
  <si>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</si>
  <si>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</si>
  <si>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</si>
  <si>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</si>
  <si>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</si>
  <si>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</si>
  <si>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</si>
  <si>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</si>
  <si>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</si>
  <si>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</si>
  <si>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</si>
  <si>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</si>
  <si>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</si>
  <si>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</si>
  <si>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</si>
  <si>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</si>
  <si>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</si>
  <si>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</si>
  <si>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</si>
  <si>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</si>
  <si>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</si>
  <si>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</si>
  <si>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</si>
  <si>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</si>
  <si>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</si>
  <si>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</si>
  <si>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</si>
  <si>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</si>
  <si>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</si>
  <si>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</si>
  <si>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</si>
  <si>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</si>
  <si>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</si>
  <si>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</si>
  <si>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</si>
  <si>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</si>
  <si>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</si>
  <si>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</si>
  <si>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</si>
  <si>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</si>
  <si>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</si>
  <si>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</si>
  <si>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</si>
  <si>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</si>
  <si>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</si>
  <si>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</si>
  <si>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</si>
  <si>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</si>
  <si>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</si>
  <si>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</si>
  <si>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</si>
  <si>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</si>
  <si>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</si>
  <si>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</si>
  <si>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</si>
  <si>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</si>
  <si>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</si>
  <si>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</si>
  <si>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</si>
  <si>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</si>
  <si>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</si>
  <si>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</si>
  <si>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</si>
  <si>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</si>
  <si>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</si>
  <si>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</si>
  <si>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</si>
  <si>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</si>
  <si>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</si>
  <si>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</si>
  <si>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</si>
  <si>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</si>
  <si>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</si>
  <si>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</si>
  <si>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</si>
  <si>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</si>
  <si>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</si>
  <si>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</si>
  <si>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</si>
  <si>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</si>
  <si>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</si>
  <si>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</si>
  <si>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</si>
  <si>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</si>
  <si>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</si>
  <si>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</si>
  <si>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</si>
  <si>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</si>
  <si>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</si>
  <si>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</si>
  <si>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</si>
  <si>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</si>
  <si>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</si>
  <si>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</si>
  <si>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</si>
  <si>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</si>
  <si>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</si>
  <si>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</si>
  <si>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</si>
  <si>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</si>
  <si>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</si>
  <si>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</si>
  <si>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</si>
  <si>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</si>
  <si>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</si>
  <si>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</si>
  <si>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</si>
  <si>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</si>
  <si>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</si>
  <si>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</si>
  <si>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</si>
  <si>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</si>
  <si>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</si>
  <si>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</si>
  <si>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</si>
  <si>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</si>
  <si>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</si>
  <si>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</si>
  <si>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</si>
  <si>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</si>
  <si>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</si>
  <si>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</si>
  <si>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</si>
  <si>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</si>
  <si>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</si>
  <si>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</si>
  <si>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</si>
  <si>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</si>
  <si>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</si>
  <si>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</si>
  <si>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</si>
  <si>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</si>
  <si>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</si>
  <si>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</si>
  <si>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</si>
  <si>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</si>
  <si>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</si>
  <si>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</si>
  <si>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</si>
  <si>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</si>
  <si>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</si>
  <si>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</si>
  <si>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</si>
  <si>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</si>
  <si>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</si>
  <si>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</si>
  <si>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</si>
  <si>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</si>
  <si>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</si>
  <si>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</si>
  <si>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</si>
  <si>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</si>
  <si>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</si>
  <si>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</si>
  <si>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</si>
  <si>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</si>
  <si>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</si>
  <si>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</si>
  <si>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</si>
  <si>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</si>
  <si>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</si>
  <si>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</si>
  <si>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</si>
  <si>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</si>
  <si>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</si>
  <si>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</si>
  <si>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</si>
  <si>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</si>
  <si>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</si>
  <si>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</si>
  <si>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</si>
  <si>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</si>
  <si>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</si>
  <si>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</si>
  <si>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</si>
  <si>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</si>
  <si>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</si>
  <si>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</si>
  <si>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</si>
  <si>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</si>
  <si>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</si>
  <si>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</si>
  <si>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</si>
  <si>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</si>
  <si>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</si>
  <si>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</si>
  <si>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</si>
  <si>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</si>
  <si>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</si>
  <si>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</si>
  <si>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</si>
  <si>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</si>
  <si>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</si>
  <si>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</si>
  <si>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</si>
  <si>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</si>
  <si>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</si>
  <si>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</si>
  <si>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</si>
  <si>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</si>
  <si>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</si>
  <si>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</si>
  <si>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</si>
  <si>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</si>
  <si>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</si>
  <si>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</si>
  <si>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</si>
  <si>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</si>
  <si>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</si>
  <si>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</si>
  <si>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</si>
  <si>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</si>
  <si>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</si>
  <si>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</si>
  <si>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</si>
  <si>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</si>
  <si>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</si>
  <si>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</si>
  <si>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</si>
  <si>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</si>
  <si>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</si>
  <si>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</si>
  <si>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</si>
  <si>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</si>
  <si>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</si>
  <si>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</si>
  <si>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</si>
  <si>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</si>
  <si>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</si>
  <si>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</si>
  <si>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</si>
  <si>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</si>
  <si>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</si>
  <si>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</si>
  <si>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</si>
  <si>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</si>
  <si>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</si>
  <si>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</si>
  <si>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</si>
  <si>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</si>
  <si>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</si>
  <si>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</si>
  <si>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</si>
  <si>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</si>
  <si>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</si>
  <si>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</si>
  <si>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</si>
  <si>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</si>
  <si>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</si>
  <si>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</si>
  <si>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</si>
  <si>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</si>
  <si>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</si>
  <si>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</si>
  <si>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</si>
  <si>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</si>
  <si>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</si>
  <si>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</si>
  <si>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</si>
  <si>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</si>
  <si>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</si>
  <si>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</si>
  <si>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</si>
  <si>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</si>
  <si>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</si>
  <si>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</si>
  <si>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</si>
  <si>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</si>
  <si>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</si>
  <si>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</si>
  <si>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</si>
  <si>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</si>
  <si>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</si>
  <si>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</si>
  <si>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</si>
  <si>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</si>
  <si>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</si>
  <si>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</si>
  <si>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</si>
  <si>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</si>
  <si>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</si>
  <si>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</si>
  <si>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</si>
  <si>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</si>
  <si>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</si>
  <si>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</si>
  <si>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</si>
  <si>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</si>
  <si>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</si>
  <si>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</si>
  <si>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</si>
  <si>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</si>
  <si>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</si>
  <si>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</si>
  <si>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</si>
  <si>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</si>
  <si>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</si>
  <si>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</si>
  <si>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</si>
  <si>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</si>
  <si>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</si>
  <si>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</si>
  <si>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</si>
  <si>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</si>
  <si>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</si>
  <si>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</si>
  <si>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</si>
  <si>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</si>
  <si>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</si>
  <si>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</si>
  <si>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</si>
  <si>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</si>
  <si>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</si>
  <si>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</si>
  <si>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</si>
  <si>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</si>
  <si>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</si>
  <si>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</si>
  <si>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</si>
  <si>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</si>
  <si>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</si>
  <si>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</si>
  <si>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</si>
  <si>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</si>
  <si>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</si>
  <si>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</si>
  <si>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</si>
  <si>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</si>
  <si>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</si>
  <si>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</si>
  <si>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</si>
  <si>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</si>
  <si>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</si>
  <si>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</si>
  <si>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</si>
  <si>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</si>
  <si>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</si>
  <si>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</si>
  <si>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</si>
  <si>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</si>
  <si>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</si>
  <si>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</si>
  <si>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</si>
  <si>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</si>
  <si>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</si>
  <si>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</si>
  <si>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</si>
  <si>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</si>
  <si>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</si>
  <si>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</si>
  <si>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</si>
  <si>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</si>
  <si>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</si>
  <si>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</si>
  <si>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</si>
  <si>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</si>
  <si>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</si>
  <si>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</si>
  <si>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</si>
  <si>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</si>
  <si>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</si>
  <si>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</si>
  <si>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</si>
  <si>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</si>
  <si>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</si>
  <si>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</si>
  <si>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</si>
  <si>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</si>
  <si>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</si>
  <si>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</si>
  <si>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</si>
  <si>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</si>
  <si>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</si>
  <si>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</si>
  <si>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</si>
  <si>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</si>
  <si>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</si>
  <si>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</si>
  <si>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</si>
  <si>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</si>
  <si>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</si>
  <si>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</si>
  <si>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</si>
  <si>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</si>
  <si>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</si>
  <si>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</si>
  <si>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</si>
  <si>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</si>
  <si>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</si>
  <si>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</si>
  <si>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</si>
  <si>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</si>
  <si>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</si>
  <si>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</si>
  <si>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</si>
  <si>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</si>
  <si>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</si>
  <si>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</si>
  <si>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</si>
  <si>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</si>
  <si>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</si>
  <si>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</si>
  <si>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</si>
  <si>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</si>
  <si>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</si>
  <si>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</si>
  <si>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</si>
  <si>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</si>
  <si>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</si>
  <si>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</si>
  <si>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</si>
  <si>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</si>
  <si>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</si>
  <si>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</si>
  <si>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</si>
  <si>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</si>
  <si>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</si>
  <si>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</si>
  <si>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</si>
  <si>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</si>
  <si>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</si>
  <si>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</si>
  <si>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</si>
  <si>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</si>
  <si>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</si>
  <si>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</si>
  <si>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</si>
  <si>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</si>
  <si>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</si>
  <si>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</si>
  <si>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</si>
  <si>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</si>
  <si>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</si>
  <si>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</si>
  <si>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</si>
  <si>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</si>
  <si>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</si>
  <si>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</si>
  <si>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</si>
  <si>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</si>
  <si>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</si>
  <si>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</si>
  <si>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</si>
  <si>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</si>
  <si>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</si>
  <si>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</si>
  <si>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</si>
  <si>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</si>
  <si>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</si>
  <si>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</si>
  <si>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</si>
  <si>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</si>
  <si>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</si>
  <si>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</si>
  <si>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</si>
  <si>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</si>
  <si>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</si>
  <si>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</si>
  <si>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</si>
  <si>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</si>
  <si>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</si>
  <si>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</si>
  <si>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</si>
  <si>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</si>
  <si>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</si>
  <si>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</si>
  <si>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</si>
  <si>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</si>
  <si>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</si>
  <si>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</si>
  <si>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</si>
  <si>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</si>
  <si>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</si>
  <si>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</si>
  <si>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</si>
  <si>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</si>
  <si>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</si>
  <si>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</si>
  <si>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</si>
  <si>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</si>
  <si>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</si>
  <si>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</si>
  <si>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</si>
  <si>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</si>
  <si>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</si>
  <si>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</si>
  <si>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</si>
  <si>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</si>
  <si>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</si>
  <si>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</si>
  <si>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</si>
  <si>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</si>
  <si>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</si>
  <si>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</si>
  <si>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</si>
  <si>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</si>
  <si>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</si>
  <si>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</si>
  <si>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</si>
  <si>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</si>
  <si>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</si>
  <si>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</si>
  <si>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</si>
  <si>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</si>
  <si>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</si>
  <si>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</si>
  <si>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</si>
  <si>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</si>
  <si>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</si>
  <si>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</si>
  <si>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</si>
  <si>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</si>
  <si>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</si>
  <si>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</si>
  <si>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</si>
  <si>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</si>
  <si>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</si>
  <si>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</si>
  <si>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</si>
  <si>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</si>
  <si>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</si>
  <si>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</si>
  <si>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</si>
  <si>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</si>
  <si>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</si>
  <si>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</si>
  <si>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</si>
  <si>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</si>
  <si>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</si>
  <si>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</si>
  <si>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</si>
  <si>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</si>
  <si>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</si>
  <si>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</si>
  <si>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</si>
  <si>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</si>
  <si>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</si>
  <si>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</si>
  <si>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</si>
  <si>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</si>
  <si>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</si>
  <si>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</si>
  <si>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</si>
  <si>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</si>
  <si>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</si>
  <si>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</si>
  <si>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</si>
  <si>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</si>
  <si>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</si>
  <si>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</si>
  <si>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</si>
  <si>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</si>
  <si>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</si>
  <si>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</si>
  <si>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</si>
  <si>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</si>
  <si>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</si>
  <si>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</si>
  <si>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</si>
  <si>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</si>
  <si>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</si>
  <si>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</si>
  <si>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</si>
  <si>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</si>
  <si>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</si>
  <si>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</si>
  <si>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</si>
  <si>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</si>
  <si>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</si>
  <si>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</si>
  <si>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</si>
  <si>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</si>
  <si>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</si>
  <si>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</si>
  <si>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</si>
  <si>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</si>
  <si>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</si>
  <si>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</si>
  <si>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</si>
  <si>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</si>
  <si>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</si>
  <si>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</si>
  <si>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</si>
  <si>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</si>
  <si>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</si>
  <si>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</si>
  <si>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</si>
  <si>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</si>
  <si>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</si>
  <si>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</si>
  <si>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</si>
  <si>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</si>
  <si>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</si>
  <si>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</si>
  <si>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</si>
  <si>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</si>
  <si>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</si>
  <si>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</si>
  <si>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</si>
  <si>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</si>
  <si>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</si>
  <si>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</si>
  <si>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</si>
  <si>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</si>
  <si>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</si>
  <si>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</si>
  <si>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</si>
  <si>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</si>
  <si>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</si>
  <si>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</si>
  <si>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</si>
  <si>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</si>
  <si>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</si>
  <si>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</si>
  <si>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</si>
  <si>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</si>
  <si>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</si>
  <si>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</si>
  <si>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</si>
  <si>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</si>
  <si>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</si>
  <si>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</si>
  <si>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</si>
  <si>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</si>
  <si>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</si>
  <si>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</si>
  <si>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</si>
  <si>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</si>
  <si>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</si>
  <si>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</si>
  <si>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</si>
  <si>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</si>
  <si>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</si>
  <si>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</si>
  <si>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</si>
  <si>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</si>
  <si>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</si>
  <si>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</si>
  <si>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</si>
  <si>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</si>
  <si>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</si>
  <si>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</si>
  <si>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</si>
  <si>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</si>
  <si>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</si>
  <si>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</si>
  <si>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</si>
  <si>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</si>
  <si>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</si>
  <si>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</si>
  <si>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</si>
  <si>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</si>
  <si>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</si>
  <si>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</si>
  <si>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</si>
  <si>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</si>
  <si>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</si>
  <si>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</si>
  <si>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</si>
  <si>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</si>
  <si>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</si>
  <si>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</si>
  <si>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</si>
  <si>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</si>
  <si>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</si>
  <si>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</si>
  <si>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</si>
  <si>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</si>
  <si>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</si>
  <si>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</si>
  <si>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</si>
  <si>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</si>
  <si>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</si>
  <si>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</si>
  <si>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</si>
  <si>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</si>
  <si>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</si>
  <si>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</si>
  <si>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</si>
  <si>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</si>
  <si>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</si>
  <si>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</si>
  <si>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</si>
  <si>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</si>
  <si>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</si>
  <si>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</si>
  <si>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</si>
  <si>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</si>
  <si>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</si>
  <si>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</si>
  <si>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</si>
  <si>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</si>
  <si>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</si>
  <si>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</si>
  <si>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</si>
  <si>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</si>
  <si>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</si>
  <si>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</si>
  <si>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</si>
  <si>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</si>
  <si>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</si>
  <si>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</si>
  <si>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</si>
  <si>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</si>
  <si>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</si>
  <si>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</si>
  <si>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</si>
  <si>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</si>
  <si>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</si>
  <si>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</si>
  <si>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</si>
  <si>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</si>
  <si>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</si>
  <si>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</si>
  <si>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</si>
  <si>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</si>
  <si>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</si>
  <si>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</si>
  <si>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</si>
  <si>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</si>
  <si>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</si>
  <si>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</si>
  <si>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</si>
  <si>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</si>
  <si>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</si>
  <si>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</si>
  <si>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</si>
  <si>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</si>
  <si>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</si>
  <si>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</si>
  <si>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</si>
  <si>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</si>
  <si>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</si>
  <si>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</si>
  <si>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</si>
  <si>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</si>
  <si>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</si>
  <si>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</si>
  <si>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</si>
  <si>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</si>
  <si>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</si>
  <si>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</si>
  <si>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</si>
  <si>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</si>
  <si>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</si>
  <si>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</si>
  <si>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</si>
  <si>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</si>
  <si>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</si>
  <si>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</si>
  <si>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</si>
  <si>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</si>
  <si>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</si>
  <si>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</si>
  <si>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</si>
  <si>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</si>
  <si>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</si>
  <si>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</si>
  <si>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</si>
  <si>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</si>
  <si>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</si>
  <si>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</si>
  <si>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</si>
  <si>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</si>
  <si>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</si>
  <si>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</si>
  <si>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</si>
  <si>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</si>
  <si>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</si>
  <si>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</si>
  <si>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</si>
  <si>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</si>
  <si>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</si>
  <si>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</si>
  <si>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</si>
  <si>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</si>
  <si>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</si>
  <si>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</si>
  <si>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</si>
  <si>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</si>
  <si>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</si>
  <si>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</si>
  <si>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</si>
  <si>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</si>
  <si>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</si>
  <si>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</si>
  <si>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</si>
  <si>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</si>
  <si>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</si>
  <si>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</si>
  <si>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</si>
  <si>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</si>
  <si>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</si>
  <si>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</si>
  <si>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</si>
  <si>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</si>
  <si>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</si>
  <si>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</si>
  <si>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</si>
  <si>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</si>
  <si>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</si>
  <si>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</si>
  <si>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</si>
  <si>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</si>
  <si>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</si>
  <si>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</si>
  <si>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</si>
  <si>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</si>
  <si>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</si>
  <si>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</si>
  <si>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</si>
  <si>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</si>
  <si>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</si>
  <si>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</si>
  <si>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</si>
  <si>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</si>
  <si>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</si>
  <si>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</si>
  <si>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</si>
  <si>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</si>
  <si>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</si>
  <si>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</si>
  <si>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</si>
  <si>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</si>
  <si>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</si>
  <si>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</si>
  <si>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</si>
  <si>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</si>
  <si>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</si>
  <si>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</si>
  <si>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</si>
  <si>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</si>
  <si>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</si>
  <si>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</si>
  <si>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</si>
  <si>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</si>
  <si>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</si>
  <si>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</si>
  <si>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</si>
  <si>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</si>
  <si>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</si>
  <si>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</si>
  <si>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</si>
  <si>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</si>
  <si>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</si>
  <si>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</si>
  <si>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</si>
  <si>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</si>
  <si>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</si>
  <si>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</si>
  <si>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</si>
  <si>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</si>
  <si>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</si>
  <si>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</si>
  <si>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</si>
  <si>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</si>
  <si>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</si>
  <si>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</si>
  <si>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</si>
  <si>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</si>
  <si>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</si>
  <si>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</si>
  <si>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</si>
  <si>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</si>
  <si>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</si>
  <si>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</si>
  <si>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</si>
  <si>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</si>
  <si>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</si>
  <si>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</si>
  <si>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</si>
  <si>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</si>
  <si>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</si>
  <si>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</si>
  <si>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</si>
  <si>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</si>
  <si>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</si>
  <si>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</si>
  <si>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</si>
  <si>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</si>
  <si>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</si>
  <si>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</si>
  <si>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</si>
  <si>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</si>
  <si>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</si>
  <si>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</si>
  <si>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</si>
  <si>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</si>
  <si>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</si>
  <si>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</si>
  <si>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</si>
  <si>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</si>
  <si>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</si>
  <si>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</si>
  <si>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</si>
  <si>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</si>
  <si>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</si>
  <si>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</si>
  <si>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</si>
  <si>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</si>
  <si>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</si>
  <si>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</si>
  <si>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</si>
  <si>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</si>
  <si>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</si>
  <si>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</si>
  <si>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</si>
  <si>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</si>
  <si>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</si>
  <si>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</si>
  <si>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</si>
  <si>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</si>
  <si>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</si>
  <si>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</si>
  <si>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</si>
  <si>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</si>
  <si>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</si>
  <si>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</si>
  <si>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</si>
  <si>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</si>
  <si>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</si>
  <si>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</si>
  <si>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</si>
  <si>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</si>
  <si>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</si>
  <si>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</si>
  <si>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</si>
  <si>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</si>
  <si>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</si>
  <si>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</si>
  <si>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</si>
  <si>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</si>
  <si>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</si>
  <si>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</si>
  <si>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</si>
  <si>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</si>
  <si>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</si>
  <si>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</si>
  <si>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</si>
  <si>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</si>
  <si>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</si>
  <si>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</si>
  <si>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</si>
  <si>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</si>
  <si>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</si>
  <si>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</si>
  <si>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</si>
  <si>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</si>
  <si>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</si>
  <si>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</si>
  <si>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</si>
  <si>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</si>
  <si>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</si>
  <si>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</si>
  <si>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</si>
  <si>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</si>
  <si>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</si>
  <si>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</si>
  <si>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</si>
  <si>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</si>
  <si>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</si>
  <si>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</si>
  <si>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</si>
  <si>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</si>
  <si>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</si>
  <si>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</si>
  <si>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</si>
  <si>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</si>
  <si>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</si>
  <si>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</si>
  <si>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</si>
  <si>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</si>
  <si>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</si>
  <si>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</si>
  <si>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</si>
  <si>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</si>
  <si>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</si>
  <si>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</si>
  <si>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</si>
  <si>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</si>
  <si>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</si>
  <si>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</si>
  <si>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</si>
  <si>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</si>
  <si>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</si>
  <si>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</si>
  <si>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</si>
  <si>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</si>
  <si>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</si>
  <si>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</si>
  <si>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</si>
  <si>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</si>
  <si>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</si>
  <si>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</si>
  <si>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</si>
  <si>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</si>
  <si>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</si>
  <si>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</si>
  <si>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</si>
  <si>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</si>
  <si>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</si>
  <si>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</si>
  <si>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</si>
  <si>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</si>
  <si>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</si>
  <si>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</si>
  <si>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</si>
  <si>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</si>
  <si>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</si>
  <si>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</si>
  <si>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</si>
  <si>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</si>
  <si>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</si>
  <si>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</si>
  <si>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</si>
  <si>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</si>
  <si>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</si>
  <si>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</si>
  <si>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</si>
  <si>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</si>
  <si>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</si>
  <si>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</si>
  <si>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</si>
  <si>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</si>
  <si>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</si>
  <si>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</si>
  <si>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</si>
  <si>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</si>
  <si>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</si>
  <si>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</si>
  <si>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</si>
  <si>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</si>
  <si>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</si>
  <si>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</si>
  <si>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</si>
  <si>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</si>
  <si>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</si>
  <si>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</si>
  <si>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</si>
  <si>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</si>
  <si>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</si>
  <si>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</si>
  <si>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</si>
  <si>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</si>
  <si>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</si>
  <si>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</si>
  <si>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</si>
  <si>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</si>
  <si>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</si>
  <si>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</si>
  <si>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</si>
  <si>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</si>
  <si>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</si>
  <si>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</si>
  <si>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</si>
  <si>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</si>
  <si>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</si>
  <si>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</si>
  <si>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</si>
  <si>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</si>
  <si>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</si>
  <si>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</si>
  <si>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</si>
  <si>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</si>
  <si>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</si>
  <si>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</si>
  <si>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</si>
  <si>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</si>
  <si>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</si>
  <si>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</si>
  <si>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</si>
  <si>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</si>
  <si>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</si>
  <si>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</si>
  <si>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</si>
  <si>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</si>
  <si>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</si>
  <si>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</si>
  <si>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</si>
  <si>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</si>
  <si>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</si>
  <si>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</si>
  <si>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</si>
  <si>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</si>
  <si>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</si>
  <si>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</si>
  <si>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</si>
  <si>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</si>
  <si>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</si>
  <si>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</si>
  <si>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</si>
  <si>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</si>
  <si>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</si>
  <si>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</si>
  <si>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</si>
  <si>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</si>
  <si>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</si>
  <si>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</si>
  <si>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</si>
  <si>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</si>
  <si>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</si>
  <si>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</si>
  <si>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</si>
  <si>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</si>
  <si>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</si>
  <si>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</si>
  <si>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</si>
  <si>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</si>
  <si>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</si>
  <si>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</si>
  <si>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</si>
  <si>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</si>
  <si>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</si>
  <si>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</si>
  <si>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</si>
  <si>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</si>
  <si>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</si>
  <si>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</si>
  <si>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</si>
  <si>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</si>
  <si>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</si>
  <si>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</si>
  <si>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</si>
  <si>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</si>
  <si>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</si>
  <si>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</si>
  <si>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</si>
  <si>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</si>
  <si>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</si>
  <si>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</si>
  <si>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</si>
  <si>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</si>
  <si>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</si>
  <si>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</si>
  <si>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</si>
  <si>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</si>
  <si>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</si>
  <si>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</si>
  <si>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</si>
  <si>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</si>
  <si>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</si>
  <si>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</si>
  <si>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</si>
  <si>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</si>
  <si>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</si>
  <si>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</si>
  <si>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</si>
  <si>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</si>
  <si>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</si>
  <si>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</si>
  <si>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</si>
  <si>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</si>
  <si>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</si>
  <si>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</si>
  <si>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</si>
  <si>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</si>
  <si>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</si>
  <si>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</si>
  <si>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</si>
  <si>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</si>
  <si>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</si>
  <si>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</si>
  <si>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</si>
  <si>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</si>
  <si>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</si>
  <si>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</si>
  <si>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</si>
  <si>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</si>
  <si>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</si>
  <si>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</si>
  <si>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</si>
  <si>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</si>
  <si>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</si>
  <si>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</si>
  <si>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</si>
  <si>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</si>
  <si>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</si>
  <si>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</si>
  <si>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</si>
  <si>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</si>
  <si>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</si>
  <si>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</si>
  <si>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</si>
  <si>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</si>
  <si>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</si>
  <si>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</si>
  <si>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</si>
  <si>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</si>
  <si>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</si>
  <si>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</si>
  <si>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</si>
  <si>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</si>
  <si>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</si>
  <si>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</si>
  <si>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</si>
  <si>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</si>
  <si>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</si>
  <si>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</si>
  <si>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</si>
  <si>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</si>
  <si>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</si>
  <si>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</si>
  <si>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</si>
  <si>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</si>
  <si>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</si>
  <si>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</si>
  <si>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</si>
  <si>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</si>
  <si>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</si>
  <si>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</si>
  <si>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</si>
  <si>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</si>
  <si>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</si>
  <si>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</si>
  <si>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</si>
  <si>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</si>
  <si>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</si>
  <si>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</si>
  <si>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</si>
  <si>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</si>
  <si>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</si>
  <si>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</si>
  <si>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</si>
  <si>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</si>
  <si>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</si>
  <si>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</si>
  <si>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</si>
  <si>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</si>
  <si>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</si>
  <si>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</si>
  <si>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</si>
  <si>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</si>
  <si>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</si>
  <si>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</si>
  <si>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</si>
  <si>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</si>
  <si>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</si>
  <si>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</si>
  <si>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</si>
  <si>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</si>
  <si>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</si>
  <si>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</si>
  <si>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</si>
  <si>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</si>
  <si>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</si>
  <si>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</si>
  <si>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</si>
  <si>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</si>
  <si>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</si>
  <si>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</si>
  <si>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</si>
  <si>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</si>
  <si>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</si>
  <si>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</si>
  <si>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</si>
  <si>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</si>
  <si>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</si>
  <si>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</si>
  <si>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</si>
  <si>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</si>
  <si>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</si>
  <si>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</si>
  <si>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</si>
  <si>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</si>
  <si>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</si>
  <si>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</si>
  <si>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</si>
  <si>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</si>
  <si>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</si>
  <si>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</si>
  <si>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</si>
  <si>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</si>
  <si>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</si>
  <si>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</si>
  <si>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</si>
  <si>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</si>
  <si>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</si>
  <si>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</si>
  <si>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</si>
  <si>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</si>
  <si>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</si>
  <si>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</si>
  <si>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</si>
  <si>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</si>
  <si>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</si>
  <si>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</si>
  <si>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</si>
  <si>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</si>
  <si>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</si>
  <si>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</si>
  <si>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</si>
  <si>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</si>
  <si>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</si>
  <si>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</si>
  <si>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</si>
  <si>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</si>
  <si>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</si>
  <si>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</si>
  <si>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</si>
  <si>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</si>
  <si>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</si>
  <si>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</si>
  <si>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</si>
  <si>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</si>
  <si>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</si>
  <si>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</si>
  <si>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</si>
  <si>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</si>
  <si>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</si>
  <si>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</si>
  <si>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</si>
  <si>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</si>
  <si>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</si>
  <si>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</si>
  <si>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</si>
  <si>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</si>
  <si>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</si>
  <si>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</si>
  <si>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</si>
  <si>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</si>
  <si>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</si>
  <si>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</si>
  <si>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</si>
  <si>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</si>
  <si>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</si>
  <si>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</si>
  <si>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</si>
  <si>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</si>
  <si>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</si>
  <si>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</si>
  <si>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</si>
  <si>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</si>
  <si>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</si>
  <si>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</si>
  <si>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</si>
  <si>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</si>
  <si>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</si>
  <si>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</si>
  <si>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</si>
  <si>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</si>
  <si>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</si>
  <si>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</si>
  <si>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</si>
  <si>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</si>
  <si>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</si>
  <si>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</si>
  <si>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</si>
  <si>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</si>
  <si>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</si>
  <si>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</si>
  <si>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</si>
  <si>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</si>
  <si>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</si>
  <si>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</si>
  <si>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</si>
  <si>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</si>
  <si>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</si>
  <si>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</si>
  <si>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</si>
  <si>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</si>
  <si>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</si>
  <si>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</si>
  <si>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</si>
  <si>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</si>
  <si>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</si>
  <si>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</si>
  <si>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</si>
  <si>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</si>
  <si>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</si>
  <si>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</si>
  <si>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</si>
  <si>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</si>
  <si>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</si>
  <si>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</si>
  <si>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</si>
  <si>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</si>
  <si>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</si>
  <si>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</si>
  <si>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</si>
  <si>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</si>
  <si>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</si>
  <si>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</si>
  <si>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</si>
  <si>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</si>
  <si>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</si>
  <si>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</si>
  <si>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</si>
  <si>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</si>
  <si>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</si>
  <si>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</si>
  <si>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</si>
  <si>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</si>
  <si>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</si>
  <si>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</si>
  <si>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</si>
  <si>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</si>
  <si>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</si>
  <si>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</si>
  <si>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</si>
  <si>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</si>
  <si>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</si>
  <si>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</si>
  <si>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</si>
  <si>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</si>
  <si>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</si>
  <si>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</si>
  <si>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</si>
  <si>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</si>
  <si>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</si>
  <si>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</si>
  <si>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</si>
  <si>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</si>
  <si>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</si>
  <si>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</si>
  <si>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</si>
  <si>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</si>
  <si>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</si>
  <si>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</si>
  <si>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</si>
  <si>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</si>
  <si>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</si>
  <si>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</si>
  <si>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</si>
  <si>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</si>
  <si>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</si>
  <si>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</si>
  <si>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</si>
  <si>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</si>
  <si>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</si>
  <si>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</si>
  <si>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</si>
  <si>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</si>
  <si>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</si>
  <si>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</si>
  <si>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</si>
  <si>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</si>
  <si>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</si>
  <si>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</si>
  <si>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</si>
  <si>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</si>
  <si>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</si>
  <si>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</si>
  <si>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</si>
  <si>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</si>
  <si>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</si>
  <si>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</si>
  <si>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</si>
  <si>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</si>
  <si>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</si>
  <si>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</si>
  <si>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</si>
  <si>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</si>
  <si>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</si>
  <si>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</si>
  <si>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</si>
  <si>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</si>
  <si>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</si>
  <si>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</si>
  <si>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</si>
  <si>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</si>
  <si>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</si>
  <si>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</si>
  <si>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</si>
  <si>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</si>
  <si>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</si>
  <si>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</si>
  <si>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</si>
  <si>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</si>
  <si>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</si>
  <si>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</si>
  <si>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</si>
  <si>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</si>
  <si>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</si>
  <si>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</si>
  <si>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</si>
  <si>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</si>
  <si>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</si>
  <si>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</si>
  <si>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</si>
  <si>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</si>
  <si>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</si>
  <si>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</si>
  <si>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</si>
  <si>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</si>
  <si>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</si>
  <si>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</si>
  <si>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</si>
  <si>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</si>
  <si>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</si>
  <si>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</si>
  <si>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</si>
  <si>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</si>
  <si>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</si>
  <si>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</si>
  <si>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</si>
  <si>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</si>
  <si>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</si>
  <si>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</si>
  <si>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</si>
  <si>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</si>
  <si>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</si>
  <si>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</si>
  <si>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</si>
  <si>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</si>
  <si>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</si>
  <si>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</si>
  <si>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</si>
  <si>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</si>
  <si>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</si>
  <si>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</si>
  <si>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</si>
  <si>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</si>
  <si>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</si>
  <si>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</si>
  <si>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</si>
  <si>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</si>
  <si>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</si>
  <si>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</si>
  <si>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</si>
  <si>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</si>
  <si>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</si>
  <si>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</si>
  <si>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</si>
  <si>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</si>
  <si>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</si>
  <si>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</si>
  <si>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</si>
  <si>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</si>
  <si>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</si>
  <si>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</si>
  <si>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</si>
  <si>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</si>
  <si>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</si>
  <si>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</si>
  <si>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</si>
  <si>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</si>
  <si>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</si>
  <si>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</si>
  <si>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</si>
  <si>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</si>
  <si>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</si>
  <si>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</si>
  <si>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</si>
  <si>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</si>
  <si>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</si>
  <si>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</si>
  <si>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</si>
  <si>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</si>
  <si>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</si>
  <si>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</si>
  <si>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</si>
  <si>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</si>
  <si>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</si>
  <si>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</si>
  <si>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</si>
  <si>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</si>
  <si>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</si>
  <si>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</si>
  <si>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</si>
  <si>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</si>
  <si>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</si>
  <si>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</si>
  <si>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</si>
  <si>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</si>
  <si>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</si>
  <si>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</si>
  <si>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</si>
  <si>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</si>
  <si>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</si>
  <si>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</si>
  <si>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</si>
  <si>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</si>
  <si>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</si>
  <si>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</si>
  <si>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</si>
  <si>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</si>
  <si>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</si>
  <si>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</si>
  <si>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</si>
  <si>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</si>
  <si>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</si>
  <si>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</si>
  <si>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</si>
  <si>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</si>
  <si>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</si>
  <si>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</si>
  <si>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</si>
  <si>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</si>
  <si>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</si>
  <si>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</si>
  <si>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</si>
  <si>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</si>
  <si>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</si>
  <si>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</si>
  <si>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</si>
  <si>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</si>
  <si>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</si>
  <si>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</si>
  <si>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</si>
  <si>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</si>
  <si>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</si>
  <si>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</si>
  <si>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</si>
  <si>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</si>
  <si>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</si>
  <si>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</si>
  <si>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</si>
  <si>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</si>
  <si>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</si>
  <si>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</si>
  <si>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</si>
  <si>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</si>
  <si>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</si>
  <si>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</si>
  <si>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</si>
  <si>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</si>
  <si>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</si>
  <si>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</si>
  <si>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</si>
  <si>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</si>
  <si>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</si>
  <si>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</si>
  <si>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</si>
  <si>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</si>
  <si>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</si>
  <si>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</si>
  <si>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</si>
  <si>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</si>
  <si>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</si>
  <si>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</si>
  <si>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</si>
  <si>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</si>
  <si>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</si>
  <si>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</si>
  <si>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</si>
  <si>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</si>
  <si>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</si>
  <si>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</si>
  <si>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</si>
  <si>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</si>
  <si>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</si>
  <si>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</si>
  <si>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</si>
  <si>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</si>
  <si>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</si>
  <si>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</si>
  <si>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</si>
  <si>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</si>
  <si>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</si>
  <si>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</si>
  <si>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</si>
  <si>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</si>
  <si>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</si>
  <si>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</si>
  <si>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</si>
  <si>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</si>
  <si>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</si>
  <si>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</si>
  <si>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</si>
  <si>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</si>
  <si>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</si>
  <si>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</si>
  <si>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</si>
  <si>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</si>
  <si>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</si>
  <si>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</si>
  <si>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</si>
  <si>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</si>
  <si>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</si>
  <si>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</si>
  <si>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</si>
  <si>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</si>
  <si>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</si>
  <si>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</si>
  <si>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</si>
  <si>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</si>
  <si>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</si>
  <si>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</si>
  <si>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</si>
  <si>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</si>
  <si>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</si>
  <si>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</si>
  <si>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</si>
  <si>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</si>
  <si>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</si>
  <si>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</si>
  <si>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</si>
  <si>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</si>
  <si>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</si>
  <si>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</si>
  <si>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</si>
  <si>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</si>
  <si>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</si>
  <si>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</si>
  <si>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</si>
  <si>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</si>
  <si>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</si>
  <si>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</si>
  <si>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</si>
  <si>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</si>
  <si>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</si>
  <si>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</si>
  <si>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</si>
  <si>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</si>
  <si>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</si>
  <si>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</si>
  <si>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</si>
  <si>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</si>
  <si>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</si>
  <si>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</si>
  <si>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</si>
  <si>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</si>
  <si>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</si>
  <si>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</si>
  <si>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</si>
  <si>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</si>
  <si>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</si>
  <si>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</si>
  <si>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</si>
  <si>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</si>
  <si>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</si>
  <si>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</si>
  <si>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</si>
  <si>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</si>
  <si>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</si>
  <si>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</si>
  <si>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</si>
  <si>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</si>
  <si>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</si>
  <si>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</si>
  <si>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</si>
  <si>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</si>
  <si>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</si>
  <si>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</si>
  <si>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</si>
  <si>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</si>
  <si>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</si>
  <si>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</si>
  <si>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</si>
  <si>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</si>
  <si>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</si>
  <si>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</si>
  <si>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</si>
  <si>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</si>
  <si>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</si>
  <si>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</si>
  <si>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</si>
  <si>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</si>
  <si>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</si>
  <si>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</si>
  <si>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</si>
  <si>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</si>
  <si>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</si>
  <si>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</si>
  <si>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</si>
  <si>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</si>
  <si>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</si>
  <si>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</si>
  <si>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</si>
  <si>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</si>
  <si>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</si>
  <si>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</si>
  <si>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</si>
  <si>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</si>
  <si>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</si>
  <si>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</si>
  <si>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</si>
  <si>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</si>
  <si>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</si>
  <si>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</si>
  <si>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</si>
  <si>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</si>
  <si>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</si>
  <si>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</si>
  <si>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</si>
  <si>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</si>
  <si>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</si>
  <si>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</si>
  <si>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</si>
  <si>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</si>
  <si>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</si>
  <si>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</si>
  <si>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</si>
  <si>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</si>
  <si>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</si>
  <si>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</si>
  <si>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</si>
  <si>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</si>
  <si>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</si>
  <si>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</si>
  <si>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</si>
  <si>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</si>
  <si>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</si>
  <si>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</si>
  <si>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</si>
  <si>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</si>
  <si>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</si>
  <si>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</si>
  <si>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</si>
  <si>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</si>
  <si>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</si>
  <si>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</si>
  <si>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</si>
  <si>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</si>
  <si>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</si>
  <si>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</si>
  <si>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</si>
  <si>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</si>
  <si>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</si>
  <si>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</si>
  <si>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</si>
  <si>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</si>
  <si>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</si>
  <si>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</si>
  <si>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</si>
  <si>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</si>
  <si>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</si>
  <si>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</si>
  <si>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</si>
  <si>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</si>
  <si>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</si>
  <si>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</si>
  <si>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</si>
  <si>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</si>
  <si>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</si>
  <si>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</si>
  <si>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</si>
  <si>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</si>
  <si>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</si>
  <si>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</si>
  <si>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</si>
  <si>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</si>
  <si>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</si>
  <si>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</si>
  <si>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</si>
  <si>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</si>
  <si>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</si>
  <si>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</si>
  <si>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</si>
  <si>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</si>
  <si>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</si>
  <si>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</si>
  <si>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</si>
  <si>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</si>
  <si>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</si>
  <si>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</si>
  <si>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</si>
  <si>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</si>
  <si>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</si>
  <si>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</si>
  <si>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</si>
  <si>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</si>
  <si>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</si>
  <si>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</si>
  <si>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</si>
  <si>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</si>
  <si>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</si>
  <si>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</si>
  <si>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</si>
  <si>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</si>
  <si>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</si>
  <si>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</si>
  <si>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</si>
  <si>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</si>
  <si>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</si>
  <si>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</si>
  <si>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</si>
  <si>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</si>
  <si>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</si>
  <si>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</si>
  <si>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</si>
  <si>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</si>
  <si>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</si>
  <si>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</si>
  <si>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</si>
  <si>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</si>
  <si>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</si>
  <si>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</si>
  <si>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</si>
  <si>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</si>
  <si>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</si>
  <si>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</si>
  <si>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</si>
  <si>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</si>
  <si>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</si>
  <si>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</si>
  <si>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</si>
  <si>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</si>
  <si>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</si>
  <si>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</si>
  <si>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</si>
  <si>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</si>
  <si>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</si>
  <si>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</si>
  <si>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</si>
  <si>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</si>
  <si>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</si>
  <si>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</si>
  <si>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</si>
  <si>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</si>
  <si>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</si>
  <si>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</si>
  <si>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</si>
  <si>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</si>
  <si>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</si>
  <si>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</si>
  <si>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</si>
  <si>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</si>
  <si>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</si>
  <si>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</si>
  <si>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</si>
  <si>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</si>
  <si>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</si>
  <si>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</si>
  <si>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</si>
  <si>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</si>
  <si>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</si>
  <si>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</si>
  <si>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</si>
  <si>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</si>
  <si>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</si>
  <si>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</si>
  <si>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</si>
  <si>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</si>
  <si>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</si>
  <si>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</si>
  <si>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</si>
  <si>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</si>
  <si>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</si>
  <si>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</si>
  <si>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</si>
  <si>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</si>
  <si>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</si>
  <si>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</si>
  <si>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</si>
  <si>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</si>
  <si>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</si>
  <si>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</si>
  <si>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</si>
  <si>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</si>
  <si>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</si>
  <si>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</si>
  <si>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</si>
  <si>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</si>
  <si>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</si>
  <si>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</si>
  <si>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</si>
  <si>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</si>
  <si>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</si>
  <si>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</si>
  <si>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</si>
  <si>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</si>
  <si>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</si>
  <si>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</si>
  <si>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</si>
  <si>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</si>
  <si>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</si>
  <si>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</si>
  <si>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</si>
  <si>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</si>
  <si>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</si>
  <si>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</si>
  <si>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</si>
  <si>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</si>
  <si>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</si>
  <si>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</si>
  <si>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</si>
  <si>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</si>
  <si>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</si>
  <si>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</si>
  <si>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</si>
  <si>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</si>
  <si>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</si>
  <si>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</si>
  <si>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</si>
  <si>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</si>
  <si>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</si>
  <si>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</si>
  <si>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</si>
  <si>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</si>
  <si>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</si>
  <si>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</si>
  <si>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</si>
  <si>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</si>
  <si>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</si>
  <si>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</si>
  <si>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</si>
  <si>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</si>
  <si>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</si>
  <si>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</si>
  <si>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</si>
  <si>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</si>
  <si>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</si>
  <si>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</si>
  <si>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</si>
  <si>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</si>
  <si>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</si>
  <si>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</si>
  <si>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</si>
  <si>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</si>
  <si>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</si>
  <si>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</si>
  <si>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</si>
  <si>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</si>
  <si>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</si>
  <si>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</si>
  <si>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</si>
  <si>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</si>
  <si>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</si>
  <si>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</si>
  <si>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</si>
  <si>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</si>
  <si>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</si>
  <si>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</si>
  <si>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</si>
  <si>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</si>
  <si>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</si>
  <si>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</si>
  <si>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</si>
  <si>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</si>
  <si>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</si>
  <si>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</si>
  <si>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</si>
  <si>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</si>
  <si>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</si>
  <si>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</si>
  <si>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</si>
  <si>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</si>
  <si>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</si>
  <si>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</si>
  <si>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</si>
  <si>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</si>
  <si>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</si>
  <si>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</si>
  <si>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</si>
  <si>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</si>
  <si>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</si>
  <si>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</si>
  <si>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</si>
  <si>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</si>
  <si>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</si>
  <si>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</si>
  <si>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</si>
  <si>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</si>
  <si>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</si>
  <si>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</si>
  <si>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</si>
  <si>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</si>
  <si>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</si>
  <si>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</si>
  <si>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</si>
  <si>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</si>
  <si>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</si>
  <si>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</si>
  <si>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</si>
  <si>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</si>
  <si>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</si>
  <si>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</si>
  <si>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</si>
  <si>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</si>
  <si>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</si>
  <si>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</si>
  <si>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</si>
  <si>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</si>
  <si>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</si>
  <si>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</si>
  <si>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</si>
  <si>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</si>
  <si>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</si>
  <si>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</si>
  <si>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</si>
  <si>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</si>
  <si>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</si>
  <si>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</si>
  <si>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</si>
  <si>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</si>
  <si>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</si>
  <si>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</si>
  <si>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</si>
  <si>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</si>
  <si>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</si>
  <si>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</si>
  <si>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</si>
  <si>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</si>
  <si>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</si>
  <si>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</si>
  <si>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</si>
  <si>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</si>
  <si>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</si>
  <si>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</si>
  <si>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</si>
  <si>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</si>
  <si>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</si>
  <si>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</si>
  <si>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</si>
  <si>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</si>
  <si>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</si>
  <si>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</si>
  <si>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</si>
  <si>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</si>
  <si>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</si>
  <si>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</si>
  <si>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</si>
  <si>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</si>
  <si>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</si>
  <si>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</si>
  <si>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</si>
  <si>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</si>
  <si>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</si>
  <si>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</si>
  <si>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</si>
  <si>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</si>
  <si>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</si>
  <si>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</si>
  <si>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</si>
  <si>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</si>
  <si>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</si>
  <si>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</si>
  <si>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</si>
  <si>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</si>
  <si>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</si>
  <si>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</si>
  <si>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</si>
  <si>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</si>
  <si>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</si>
  <si>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</si>
  <si>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</si>
  <si>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</si>
  <si>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</si>
  <si>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</si>
  <si>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</si>
  <si>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</si>
  <si>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</si>
  <si>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</si>
  <si>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</si>
  <si>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</si>
  <si>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</si>
  <si>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</si>
  <si>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</si>
  <si>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</si>
  <si>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</si>
  <si>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</si>
  <si>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</si>
  <si>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</si>
  <si>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</si>
  <si>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</si>
  <si>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</si>
  <si>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</si>
  <si>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</si>
  <si>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</si>
  <si>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</si>
  <si>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</si>
  <si>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</si>
  <si>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</si>
  <si>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</si>
  <si>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</si>
  <si>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</si>
  <si>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</si>
  <si>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</si>
  <si>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</si>
  <si>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</si>
  <si>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</si>
  <si>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</si>
  <si>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</si>
  <si>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</si>
  <si>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</si>
  <si>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</si>
  <si>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</si>
  <si>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</si>
  <si>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</si>
  <si>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</si>
  <si>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</si>
  <si>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</si>
  <si>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</si>
  <si>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</si>
  <si>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</si>
  <si>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</si>
  <si>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</si>
  <si>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</si>
  <si>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</si>
  <si>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</si>
  <si>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</si>
  <si>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</si>
  <si>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</si>
  <si>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</si>
  <si>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</si>
  <si>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</si>
  <si>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</si>
  <si>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</si>
  <si>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</si>
  <si>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</si>
  <si>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</si>
  <si>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</si>
  <si>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</si>
  <si>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</si>
  <si>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</si>
  <si>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</si>
  <si>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</si>
  <si>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</si>
  <si>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</si>
  <si>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</si>
  <si>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</si>
  <si>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</si>
  <si>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</si>
  <si>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</si>
  <si>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</si>
  <si>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</si>
  <si>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</si>
  <si>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</si>
  <si>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</si>
  <si>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</si>
  <si>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</si>
  <si>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</si>
  <si>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</si>
  <si>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</si>
  <si>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</si>
  <si>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</si>
  <si>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</si>
  <si>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</si>
  <si>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</si>
  <si>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</si>
  <si>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</si>
  <si>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</si>
  <si>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</si>
  <si>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</si>
  <si>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</si>
  <si>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</si>
  <si>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</si>
  <si>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</si>
  <si>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</si>
  <si>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</si>
  <si>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</si>
  <si>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</si>
  <si>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</si>
  <si>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</si>
  <si>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</si>
  <si>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</si>
  <si>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</si>
  <si>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</si>
  <si>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</si>
  <si>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</si>
  <si>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</si>
  <si>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</si>
  <si>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</si>
  <si>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</si>
  <si>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</si>
  <si>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</si>
  <si>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</si>
  <si>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</si>
  <si>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</si>
  <si>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</si>
  <si>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</si>
  <si>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</si>
  <si>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</si>
  <si>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</si>
  <si>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</si>
  <si>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</si>
  <si>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</si>
  <si>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</si>
  <si>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</si>
  <si>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</si>
  <si>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</si>
  <si>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</si>
  <si>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</si>
  <si>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</si>
  <si>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</si>
  <si>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</si>
  <si>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</si>
  <si>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</si>
  <si>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</si>
  <si>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</si>
  <si>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</si>
  <si>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</si>
  <si>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</si>
  <si>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</si>
  <si>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</si>
  <si>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</si>
  <si>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</si>
  <si>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</si>
  <si>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</si>
  <si>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</si>
  <si>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</si>
  <si>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</si>
  <si>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</si>
  <si>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</si>
  <si>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</si>
  <si>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</si>
  <si>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</si>
  <si>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</si>
  <si>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</si>
  <si>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</si>
  <si>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</si>
  <si>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</si>
  <si>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</si>
  <si>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</si>
  <si>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</si>
  <si>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</si>
  <si>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</si>
  <si>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</si>
  <si>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</si>
  <si>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</si>
  <si>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</si>
  <si>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</si>
  <si>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</si>
  <si>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</si>
  <si>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</si>
  <si>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</si>
  <si>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</si>
  <si>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</si>
  <si>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</si>
  <si>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</si>
  <si>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</si>
  <si>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</si>
  <si>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</si>
  <si>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</si>
  <si>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</si>
  <si>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</si>
  <si>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</si>
  <si>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</si>
  <si>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</si>
  <si>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</si>
  <si>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</si>
  <si>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</si>
  <si>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</si>
  <si>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</si>
  <si>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</si>
  <si>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</si>
  <si>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</si>
  <si>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</si>
  <si>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</si>
  <si>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</si>
  <si>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</si>
  <si>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</si>
  <si>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</si>
  <si>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</si>
  <si>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</si>
  <si>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</si>
  <si>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</si>
  <si>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</si>
  <si>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</si>
  <si>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</si>
  <si>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</si>
  <si>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</si>
  <si>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</si>
  <si>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</si>
  <si>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</si>
  <si>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</si>
  <si>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</si>
  <si>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</si>
  <si>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</si>
  <si>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</si>
  <si>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</si>
  <si>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</si>
  <si>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</si>
  <si>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</si>
  <si>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</si>
  <si>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</si>
  <si>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</si>
  <si>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</si>
  <si>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</si>
  <si>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</si>
  <si>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</si>
  <si>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</si>
  <si>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</si>
  <si>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</si>
  <si>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</si>
  <si>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</si>
  <si>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</si>
  <si>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</si>
  <si>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</si>
  <si>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</si>
  <si>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</si>
  <si>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</si>
  <si>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</si>
  <si>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</si>
  <si>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</si>
  <si>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</si>
  <si>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</si>
  <si>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</si>
  <si>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</si>
  <si>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</si>
  <si>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</si>
  <si>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</si>
  <si>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</si>
  <si>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</si>
  <si>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</si>
  <si>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</si>
  <si>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</si>
  <si>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</si>
  <si>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</si>
  <si>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</si>
  <si>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</si>
  <si>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</si>
  <si>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</si>
  <si>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</si>
  <si>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</si>
  <si>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</si>
  <si>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</si>
  <si>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</si>
  <si>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</si>
  <si>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</si>
  <si>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</si>
  <si>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</si>
  <si>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</si>
  <si>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</si>
  <si>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</si>
  <si>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</si>
  <si>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</si>
  <si>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</si>
  <si>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</si>
  <si>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</si>
  <si>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</si>
  <si>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</si>
  <si>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</si>
  <si>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</si>
  <si>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</si>
  <si>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</si>
  <si>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</si>
  <si>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</si>
  <si>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</si>
  <si>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</si>
  <si>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</si>
  <si>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</si>
  <si>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</si>
  <si>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</si>
  <si>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</si>
  <si>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</si>
  <si>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</si>
  <si>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</si>
  <si>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</si>
  <si>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</si>
  <si>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</si>
  <si>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</si>
  <si>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</si>
  <si>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</si>
  <si>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</si>
  <si>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</si>
  <si>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</si>
  <si>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</si>
  <si>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</si>
  <si>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</si>
  <si>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</si>
  <si>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</si>
  <si>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</si>
  <si>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</si>
  <si>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</si>
  <si>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</si>
  <si>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</si>
  <si>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</si>
  <si>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</si>
  <si>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</si>
  <si>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</si>
  <si>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</si>
  <si>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</si>
  <si>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</si>
  <si>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</si>
  <si>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</si>
  <si>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</si>
  <si>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</si>
  <si>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</si>
  <si>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</si>
  <si>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</si>
  <si>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</si>
  <si>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</si>
  <si>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</si>
  <si>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</si>
  <si>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</si>
  <si>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</si>
  <si>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</si>
  <si>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</si>
  <si>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</si>
  <si>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</si>
  <si>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</si>
  <si>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</si>
  <si>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</si>
  <si>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</si>
  <si>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</si>
  <si>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</si>
  <si>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</si>
  <si>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</si>
  <si>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</si>
  <si>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</si>
  <si>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</si>
  <si>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</si>
  <si>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</si>
  <si>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</si>
  <si>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</si>
  <si>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</si>
  <si>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</si>
  <si>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</si>
  <si>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</si>
  <si>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</si>
  <si>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</si>
  <si>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</si>
  <si>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</si>
  <si>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</si>
  <si>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</si>
  <si>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</si>
  <si>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</si>
  <si>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</si>
  <si>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</si>
  <si>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</si>
  <si>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</si>
  <si>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</si>
  <si>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</si>
  <si>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</si>
  <si>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</si>
  <si>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</si>
  <si>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</si>
  <si>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</si>
  <si>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</si>
  <si>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</si>
  <si>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</si>
  <si>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</si>
  <si>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</si>
  <si>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</si>
  <si>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</si>
  <si>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</si>
  <si>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</si>
  <si>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</si>
  <si>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</si>
  <si>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</si>
  <si>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</si>
  <si>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</si>
  <si>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</si>
  <si>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</si>
  <si>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</si>
  <si>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</si>
  <si>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</si>
  <si>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</si>
  <si>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</si>
  <si>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</si>
  <si>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</si>
  <si>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</si>
  <si>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</si>
  <si>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</si>
  <si>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</si>
  <si>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</si>
  <si>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</si>
  <si>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</si>
  <si>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</si>
  <si>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</si>
  <si>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</si>
  <si>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</si>
  <si>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</si>
  <si>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</si>
  <si>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</si>
  <si>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</si>
  <si>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</si>
  <si>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</si>
  <si>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</si>
  <si>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</si>
  <si>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</si>
  <si>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</si>
  <si>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</si>
  <si>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</si>
  <si>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</si>
  <si>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</si>
  <si>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</si>
  <si>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</si>
  <si>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</si>
  <si>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</si>
  <si>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</si>
  <si>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</si>
  <si>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</si>
  <si>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</si>
  <si>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</si>
  <si>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</si>
  <si>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</si>
  <si>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</si>
  <si>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</si>
  <si>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</si>
  <si>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</si>
  <si>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</si>
  <si>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</si>
  <si>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</si>
  <si>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</si>
  <si>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</si>
  <si>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</si>
  <si>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</si>
  <si>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</si>
  <si>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</si>
  <si>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</si>
  <si>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</si>
  <si>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</si>
  <si>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</si>
  <si>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</si>
  <si>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</si>
  <si>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</si>
  <si>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</si>
  <si>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</si>
  <si>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</si>
  <si>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</si>
  <si>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</si>
  <si>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</si>
  <si>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</si>
  <si>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</si>
  <si>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</si>
  <si>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</si>
  <si>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</si>
  <si>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</si>
  <si>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</si>
  <si>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</si>
  <si>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</si>
  <si>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</si>
  <si>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</si>
  <si>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</si>
  <si>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</si>
  <si>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</si>
  <si>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</si>
  <si>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</si>
  <si>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</si>
  <si>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</si>
  <si>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</si>
  <si>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</si>
  <si>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</si>
  <si>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</si>
  <si>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</si>
  <si>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</si>
  <si>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</si>
  <si>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</si>
  <si>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</si>
  <si>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</si>
  <si>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</si>
  <si>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</si>
  <si>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</si>
  <si>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</si>
  <si>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</si>
  <si>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</si>
  <si>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</si>
  <si>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</si>
  <si>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</si>
  <si>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</si>
  <si>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</si>
  <si>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</si>
  <si>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</si>
  <si>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</si>
  <si>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</si>
  <si>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</si>
  <si>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</si>
  <si>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</si>
  <si>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</si>
  <si>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</si>
  <si>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</si>
  <si>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</si>
  <si>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</si>
  <si>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</si>
  <si>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</si>
  <si>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</si>
  <si>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</si>
  <si>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</si>
  <si>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</si>
  <si>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</si>
  <si>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</si>
  <si>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</si>
  <si>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</si>
  <si>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</si>
  <si>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</si>
  <si>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</si>
  <si>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</si>
  <si>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</si>
  <si>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</si>
  <si>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</si>
  <si>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</si>
  <si>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</si>
  <si>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</si>
  <si>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</si>
  <si>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</si>
  <si>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</si>
  <si>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</si>
  <si>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</si>
  <si>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</si>
  <si>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</si>
  <si>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</si>
  <si>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</si>
  <si>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</si>
  <si>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</si>
  <si>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</si>
  <si>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</si>
  <si>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</si>
  <si>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</si>
  <si>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</si>
  <si>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</si>
  <si>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</si>
  <si>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</si>
  <si>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</si>
  <si>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</si>
  <si>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</si>
  <si>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</si>
  <si>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</si>
  <si>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</si>
  <si>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</si>
  <si>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</si>
  <si>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</si>
  <si>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</si>
  <si>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</si>
  <si>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</si>
  <si>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</si>
  <si>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</si>
  <si>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</si>
  <si>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</si>
  <si>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</si>
  <si>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</si>
  <si>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</si>
  <si>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</si>
  <si>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</si>
  <si>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</si>
  <si>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</si>
  <si>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</si>
  <si>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</si>
  <si>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</si>
  <si>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</si>
  <si>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</si>
  <si>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</si>
  <si>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</si>
  <si>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</si>
  <si>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</si>
  <si>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</si>
  <si>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</si>
  <si>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</si>
  <si>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</si>
  <si>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</si>
  <si>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</si>
  <si>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</si>
  <si>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</si>
  <si>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</si>
  <si>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</si>
  <si>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</si>
  <si>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</si>
  <si>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</si>
  <si>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</si>
  <si>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</si>
  <si>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</si>
  <si>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</si>
  <si>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</si>
  <si>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</si>
  <si>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</si>
  <si>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</si>
  <si>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</si>
  <si>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</si>
  <si>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</si>
  <si>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</si>
  <si>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</si>
  <si>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</si>
  <si>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</si>
  <si>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</si>
  <si>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</si>
  <si>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</si>
  <si>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</si>
  <si>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</si>
  <si>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</si>
  <si>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</si>
  <si>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</si>
  <si>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</si>
  <si>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</si>
  <si>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</si>
  <si>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</si>
  <si>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</si>
  <si>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</si>
  <si>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</si>
  <si>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</si>
  <si>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</si>
  <si>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</si>
  <si>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</si>
  <si>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</si>
  <si>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</si>
  <si>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</si>
  <si>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</si>
  <si>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</si>
  <si>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</si>
  <si>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</si>
  <si>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</si>
  <si>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</si>
  <si>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</si>
  <si>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</si>
  <si>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</si>
  <si>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</si>
  <si>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</si>
  <si>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</si>
  <si>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</si>
  <si>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</si>
  <si>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</si>
  <si>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</si>
  <si>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</si>
  <si>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</si>
  <si>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</si>
  <si>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</si>
  <si>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</si>
  <si>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</si>
  <si>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</si>
  <si>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</si>
  <si>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</si>
  <si>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</si>
  <si>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</si>
  <si>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</si>
  <si>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</si>
  <si>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</si>
  <si>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</si>
  <si>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</si>
  <si>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</si>
  <si>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</si>
  <si>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</si>
  <si>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</si>
  <si>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</si>
  <si>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</si>
  <si>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</si>
  <si>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</si>
  <si>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</si>
  <si>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</si>
  <si>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</si>
  <si>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</si>
  <si>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</si>
  <si>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</si>
  <si>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</si>
  <si>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</si>
  <si>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</si>
  <si>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</si>
  <si>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</si>
  <si>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</si>
  <si>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</si>
  <si>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</si>
  <si>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</si>
  <si>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</si>
  <si>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</si>
  <si>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</si>
  <si>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</si>
  <si>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</si>
  <si>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</si>
  <si>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</si>
  <si>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</si>
  <si>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</si>
  <si>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</si>
  <si>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</si>
  <si>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</si>
  <si>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</si>
  <si>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</si>
  <si>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</si>
  <si>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</si>
  <si>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</si>
  <si>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</si>
  <si>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</si>
  <si>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</si>
  <si>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</si>
  <si>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</si>
  <si>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</si>
  <si>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</si>
  <si>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</si>
  <si>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</si>
  <si>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</si>
  <si>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</si>
  <si>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</si>
  <si>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</si>
  <si>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</si>
  <si>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</si>
  <si>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</si>
  <si>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</si>
  <si>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</si>
  <si>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</si>
  <si>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</si>
  <si>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</si>
  <si>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</si>
  <si>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</si>
  <si>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</si>
  <si>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</si>
  <si>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</si>
  <si>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</si>
  <si>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</si>
  <si>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</si>
  <si>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</si>
  <si>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</si>
  <si>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</si>
  <si>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</si>
  <si>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</si>
  <si>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</si>
  <si>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</si>
  <si>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</si>
  <si>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</si>
  <si>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</si>
  <si>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</si>
  <si>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</si>
  <si>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</si>
  <si>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</si>
  <si>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</si>
  <si>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</si>
  <si>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</si>
  <si>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</si>
  <si>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</si>
  <si>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</si>
  <si>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</si>
  <si>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</si>
  <si>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</si>
  <si>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</si>
  <si>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</si>
  <si>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</si>
  <si>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</si>
  <si>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</si>
  <si>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</si>
  <si>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</si>
  <si>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</si>
  <si>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</si>
  <si>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</si>
  <si>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</si>
  <si>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</si>
  <si>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</si>
  <si>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</si>
  <si>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</si>
  <si>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</si>
  <si>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</si>
  <si>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</si>
  <si>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</si>
  <si>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</si>
  <si>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</si>
  <si>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</si>
  <si>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</si>
  <si>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</si>
  <si>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</si>
  <si>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</si>
  <si>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</si>
  <si>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</si>
  <si>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</si>
  <si>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</si>
  <si>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</si>
  <si>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</si>
  <si>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</si>
  <si>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</si>
  <si>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</si>
  <si>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</si>
  <si>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</si>
  <si>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</si>
  <si>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</si>
  <si>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</si>
  <si>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</si>
  <si>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</si>
  <si>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</si>
  <si>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</si>
  <si>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</si>
  <si>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</si>
  <si>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</si>
  <si>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</si>
  <si>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</si>
  <si>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</si>
  <si>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</si>
  <si>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</si>
  <si>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</si>
  <si>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</si>
  <si>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</si>
  <si>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</si>
  <si>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</si>
  <si>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</si>
  <si>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</si>
  <si>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</si>
  <si>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</si>
  <si>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</si>
  <si>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</si>
  <si>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</si>
  <si>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</si>
  <si>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</si>
  <si>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</si>
  <si>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</si>
  <si>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</si>
  <si>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</si>
  <si>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</si>
  <si>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</si>
  <si>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</si>
  <si>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</si>
  <si>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</si>
  <si>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</si>
  <si>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</si>
  <si>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</si>
  <si>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</si>
  <si>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</si>
  <si>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</si>
  <si>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</si>
  <si>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</si>
  <si>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</si>
  <si>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</si>
  <si>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</si>
  <si>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</si>
  <si>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</si>
  <si>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</si>
  <si>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</si>
  <si>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</si>
  <si>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</si>
  <si>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</si>
  <si>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</si>
  <si>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</si>
  <si>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</si>
  <si>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</si>
  <si>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</si>
  <si>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</si>
  <si>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</si>
  <si>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</si>
  <si>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</si>
  <si>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</si>
  <si>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</si>
  <si>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</si>
  <si>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</si>
  <si>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</si>
  <si>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</si>
  <si>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</si>
  <si>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</si>
  <si>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</si>
  <si>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</si>
  <si>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</si>
  <si>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</si>
  <si>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</si>
  <si>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</si>
  <si>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</si>
  <si>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</si>
  <si>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</si>
  <si>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</si>
  <si>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</si>
  <si>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</si>
  <si>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</si>
  <si>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</si>
  <si>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</si>
  <si>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</si>
  <si>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</si>
  <si>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</si>
  <si>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</si>
  <si>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</si>
  <si>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</si>
  <si>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</si>
  <si>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</si>
  <si>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</si>
  <si>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</si>
  <si>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</si>
  <si>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</si>
  <si>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</si>
  <si>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</si>
  <si>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</si>
  <si>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</si>
  <si>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</si>
  <si>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</si>
  <si>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</si>
  <si>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</si>
  <si>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</si>
  <si>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</si>
  <si>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</si>
  <si>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</si>
  <si>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</si>
  <si>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</si>
  <si>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</si>
  <si>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</si>
  <si>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</si>
  <si>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</si>
  <si>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</si>
  <si>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</si>
  <si>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</si>
  <si>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</si>
  <si>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</si>
  <si>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</si>
  <si>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</si>
  <si>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</si>
  <si>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</si>
  <si>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</si>
  <si>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</si>
  <si>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</si>
  <si>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</si>
  <si>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</si>
  <si>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</si>
  <si>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</si>
  <si>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</si>
  <si>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</si>
  <si>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</si>
  <si>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</si>
  <si>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</si>
  <si>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</si>
  <si>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</si>
  <si>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</si>
  <si>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</si>
  <si>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</si>
  <si>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</si>
  <si>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</si>
  <si>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</si>
  <si>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</si>
  <si>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</si>
  <si>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</si>
  <si>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</si>
  <si>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</si>
  <si>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</si>
  <si>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</si>
  <si>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</si>
  <si>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</si>
  <si>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</si>
  <si>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</si>
  <si>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</si>
  <si>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</si>
  <si>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</si>
  <si>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</si>
  <si>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</si>
  <si>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</si>
  <si>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</si>
  <si>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</si>
  <si>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</si>
  <si>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</si>
  <si>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</si>
  <si>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</si>
  <si>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</si>
  <si>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</si>
  <si>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</si>
  <si>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</si>
  <si>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</si>
  <si>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</si>
  <si>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</si>
  <si>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</si>
  <si>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</si>
  <si>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</si>
  <si>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</si>
  <si>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</si>
  <si>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</si>
  <si>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</si>
  <si>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</si>
  <si>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</si>
  <si>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</si>
  <si>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</si>
  <si>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</si>
  <si>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</si>
  <si>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</si>
  <si>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</si>
  <si>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</si>
  <si>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</si>
  <si>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</si>
  <si>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</si>
  <si>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</si>
  <si>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</si>
  <si>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</si>
  <si>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</si>
  <si>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</si>
  <si>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</si>
  <si>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</si>
  <si>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</si>
  <si>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</si>
  <si>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</si>
  <si>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</si>
  <si>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</si>
  <si>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</si>
  <si>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</si>
  <si>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</si>
  <si>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</si>
  <si>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</si>
  <si>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</si>
  <si>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</si>
  <si>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</si>
  <si>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</si>
  <si>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</si>
  <si>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</si>
  <si>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</si>
  <si>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</si>
  <si>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</si>
  <si>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</si>
  <si>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</si>
  <si>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</si>
  <si>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</si>
  <si>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</si>
  <si>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</si>
  <si>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</si>
  <si>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</si>
  <si>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</si>
  <si>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</si>
  <si>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</si>
  <si>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</si>
  <si>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</si>
  <si>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</si>
  <si>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</si>
  <si>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</si>
  <si>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</si>
  <si>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</si>
  <si>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</si>
  <si>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</si>
  <si>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</si>
  <si>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</si>
  <si>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</si>
  <si>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</si>
  <si>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</si>
  <si>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</si>
  <si>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</si>
  <si>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</si>
  <si>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</si>
  <si>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</si>
  <si>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</si>
  <si>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</si>
  <si>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</si>
  <si>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</si>
  <si>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</si>
  <si>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</si>
  <si>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</si>
  <si>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</si>
  <si>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</si>
  <si>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</si>
  <si>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</si>
  <si>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</si>
  <si>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</si>
  <si>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</si>
  <si>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</si>
  <si>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</si>
  <si>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</si>
  <si>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</si>
  <si>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</si>
  <si>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</si>
  <si>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</si>
  <si>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</si>
  <si>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</si>
  <si>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</si>
  <si>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</si>
  <si>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</si>
  <si>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</si>
  <si>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</si>
  <si>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</si>
  <si>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</si>
  <si>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</si>
  <si>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</si>
  <si>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</si>
  <si>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</si>
  <si>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</si>
  <si>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</si>
  <si>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</si>
  <si>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</si>
  <si>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</si>
  <si>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</si>
  <si>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</si>
  <si>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</si>
  <si>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</si>
  <si>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</si>
  <si>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</si>
  <si>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</si>
  <si>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</si>
  <si>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</si>
  <si>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</si>
  <si>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</si>
  <si>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</si>
  <si>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</si>
  <si>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</si>
  <si>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</si>
  <si>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</si>
  <si>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</si>
  <si>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</si>
  <si>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</si>
  <si>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</si>
  <si>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</si>
  <si>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</si>
  <si>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</si>
  <si>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</si>
  <si>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</si>
  <si>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</si>
  <si>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</si>
  <si>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</si>
  <si>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</si>
  <si>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</si>
  <si>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</si>
  <si>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</si>
  <si>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</si>
  <si>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</si>
  <si>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</si>
  <si>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</si>
  <si>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</si>
  <si>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</si>
  <si>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</si>
  <si>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</si>
  <si>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</si>
  <si>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</si>
  <si>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</si>
  <si>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</si>
  <si>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</si>
  <si>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</si>
  <si>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</si>
  <si>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</si>
  <si>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</si>
  <si>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</si>
  <si>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</si>
  <si>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</si>
  <si>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</si>
  <si>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</si>
  <si>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</si>
  <si>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</si>
  <si>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</si>
  <si>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</si>
  <si>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</si>
  <si>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</si>
  <si>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</si>
  <si>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</si>
  <si>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</si>
  <si>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</si>
  <si>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</si>
  <si>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</si>
  <si>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</si>
  <si>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</si>
  <si>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</si>
  <si>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</si>
  <si>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</si>
  <si>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</si>
  <si>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</si>
  <si>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</si>
  <si>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</si>
  <si>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</si>
  <si>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</si>
  <si>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</si>
  <si>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</si>
  <si>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</si>
  <si>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</si>
  <si>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</si>
  <si>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</si>
  <si>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</si>
  <si>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</si>
  <si>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</si>
  <si>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</si>
  <si>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</si>
  <si>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</si>
  <si>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</si>
  <si>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</si>
  <si>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</si>
  <si>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</si>
  <si>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</si>
  <si>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</si>
  <si>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</si>
  <si>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</si>
  <si>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</si>
  <si>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</si>
  <si>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</si>
  <si>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</si>
  <si>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</si>
  <si>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</si>
  <si>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</si>
  <si>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</si>
  <si>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</si>
  <si>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</si>
  <si>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</si>
  <si>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</si>
  <si>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</si>
  <si>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</si>
  <si>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</si>
  <si>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</si>
  <si>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</si>
  <si>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</si>
  <si>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</si>
  <si>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</si>
  <si>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</si>
  <si>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</si>
  <si>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</si>
  <si>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</si>
  <si>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</si>
  <si>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</si>
  <si>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</si>
  <si>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</si>
  <si>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</si>
  <si>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</si>
  <si>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</si>
  <si>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</si>
  <si>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</si>
  <si>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</si>
  <si>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</si>
  <si>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</si>
  <si>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</si>
  <si>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</si>
  <si>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</si>
  <si>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</si>
  <si>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</si>
  <si>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</si>
  <si>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</si>
  <si>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</si>
  <si>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</si>
  <si>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</si>
  <si>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</si>
  <si>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</si>
  <si>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</si>
  <si>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</si>
  <si>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</si>
  <si>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</si>
  <si>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</si>
  <si>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</si>
  <si>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</si>
  <si>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</si>
  <si>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</si>
  <si>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</si>
  <si>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</si>
  <si>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</si>
  <si>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</si>
  <si>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</si>
  <si>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</si>
  <si>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</si>
  <si>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</si>
  <si>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</si>
  <si>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</si>
  <si>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</si>
  <si>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</si>
  <si>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</si>
  <si>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</si>
  <si>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</si>
  <si>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</si>
  <si>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</si>
  <si>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</si>
  <si>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</si>
  <si>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</si>
  <si>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</si>
  <si>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</si>
  <si>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</si>
  <si>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</si>
  <si>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</si>
  <si>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</si>
  <si>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</si>
  <si>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</si>
  <si>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</si>
  <si>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</si>
  <si>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</si>
  <si>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</si>
  <si>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</si>
  <si>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</si>
  <si>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</si>
  <si>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</si>
  <si>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</si>
  <si>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</si>
  <si>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</si>
  <si>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</si>
  <si>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</si>
  <si>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</si>
  <si>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</si>
  <si>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</si>
  <si>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</si>
  <si>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</si>
  <si>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</si>
  <si>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</si>
  <si>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</si>
  <si>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</si>
  <si>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</si>
  <si>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</si>
  <si>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</si>
  <si>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</si>
  <si>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</si>
  <si>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</si>
  <si>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</si>
  <si>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</si>
  <si>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</si>
  <si>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</si>
  <si>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</si>
  <si>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</si>
  <si>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</si>
  <si>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</si>
  <si>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</si>
  <si>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</si>
  <si>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</si>
  <si>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</si>
  <si>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</si>
  <si>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</si>
  <si>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</si>
  <si>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</si>
  <si>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</si>
  <si>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</si>
  <si>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</si>
  <si>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</si>
  <si>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</si>
  <si>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</si>
  <si>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</si>
  <si>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</si>
  <si>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</si>
  <si>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</si>
  <si>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</si>
  <si>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</si>
  <si>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</si>
  <si>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</si>
  <si>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</si>
  <si>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</si>
  <si>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</si>
  <si>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</si>
  <si>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</si>
  <si>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</si>
  <si>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</si>
  <si>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</si>
  <si>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</si>
  <si>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</si>
  <si>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</si>
  <si>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</si>
  <si>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</si>
  <si>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</si>
  <si>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</si>
  <si>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</si>
  <si>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</si>
  <si>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</si>
  <si>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</si>
  <si>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</si>
  <si>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</si>
  <si>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</si>
  <si>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</si>
  <si>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</si>
  <si>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</si>
  <si>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</si>
  <si>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</si>
  <si>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</si>
  <si>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</si>
  <si>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</si>
  <si>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</si>
  <si>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</si>
  <si>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</si>
  <si>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</si>
  <si>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</si>
  <si>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</si>
  <si>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</si>
  <si>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</si>
  <si>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</si>
  <si>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</si>
  <si>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</si>
  <si>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</si>
  <si>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</si>
  <si>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</si>
  <si>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</si>
  <si>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</si>
  <si>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</si>
  <si>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</si>
  <si>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</si>
  <si>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</si>
  <si>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</si>
  <si>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</si>
  <si>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</si>
  <si>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</si>
  <si>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</si>
  <si>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</si>
  <si>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</si>
  <si>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</si>
  <si>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</si>
  <si>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</si>
  <si>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</si>
  <si>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</si>
  <si>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</si>
  <si>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</si>
  <si>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</si>
  <si>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</si>
  <si>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</si>
  <si>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</si>
  <si>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</si>
  <si>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</si>
  <si>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</si>
  <si>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</si>
  <si>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</si>
  <si>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</si>
  <si>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</si>
  <si>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</si>
  <si>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</si>
  <si>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</si>
  <si>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</si>
  <si>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</si>
  <si>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</si>
  <si>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</si>
  <si>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</si>
  <si>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</si>
  <si>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</si>
  <si>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</si>
  <si>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</si>
  <si>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</si>
  <si>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</si>
  <si>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</si>
  <si>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</si>
  <si>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</si>
  <si>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</si>
  <si>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</si>
  <si>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</si>
  <si>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</si>
  <si>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</si>
  <si>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</si>
  <si>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</si>
  <si>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</si>
  <si>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</si>
  <si>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</si>
  <si>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</si>
  <si>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</si>
  <si>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</si>
  <si>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</si>
  <si>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</si>
  <si>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</si>
  <si>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</si>
  <si>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</si>
  <si>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</si>
  <si>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</si>
  <si>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</si>
  <si>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</si>
  <si>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</si>
  <si>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</si>
  <si>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</si>
  <si>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</si>
  <si>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</si>
  <si>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</si>
  <si>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</si>
  <si>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</si>
  <si>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</si>
  <si>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</si>
  <si>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</si>
  <si>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</si>
  <si>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</si>
  <si>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</si>
  <si>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</si>
  <si>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</si>
  <si>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</si>
  <si>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</si>
  <si>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</si>
  <si>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</si>
  <si>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</si>
  <si>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</si>
  <si>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</si>
  <si>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</si>
  <si>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</si>
  <si>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</si>
  <si>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</si>
  <si>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</si>
  <si>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</si>
  <si>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</si>
  <si>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</si>
  <si>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</si>
  <si>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</si>
  <si>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</si>
  <si>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</si>
  <si>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</si>
  <si>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</si>
  <si>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</si>
  <si>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</si>
  <si>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</si>
  <si>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</si>
  <si>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</si>
  <si>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</si>
  <si>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</si>
  <si>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</si>
  <si>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</si>
  <si>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</si>
  <si>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</si>
  <si>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</si>
  <si>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</si>
  <si>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</si>
  <si>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</si>
  <si>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</si>
  <si>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</si>
  <si>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</si>
  <si>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</si>
  <si>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</si>
  <si>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</si>
  <si>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</si>
  <si>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</si>
  <si>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</si>
  <si>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</si>
  <si>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</si>
  <si>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</si>
  <si>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</si>
  <si>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</si>
  <si>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</si>
  <si>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</si>
  <si>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</si>
  <si>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</si>
  <si>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</si>
  <si>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</si>
  <si>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</si>
  <si>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</si>
  <si>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</si>
  <si>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</si>
  <si>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</si>
  <si>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</si>
  <si>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</si>
  <si>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</si>
  <si>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</si>
  <si>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</si>
  <si>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</si>
  <si>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</si>
  <si>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</si>
  <si>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</si>
  <si>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</si>
  <si>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</si>
  <si>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</si>
  <si>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</si>
  <si>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</si>
  <si>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</si>
  <si>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</si>
  <si>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</si>
  <si>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</si>
  <si>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</si>
  <si>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</si>
  <si>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</si>
  <si>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</si>
  <si>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</si>
  <si>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</si>
  <si>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</si>
  <si>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</si>
  <si>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</si>
  <si>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</si>
  <si>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</si>
  <si>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</si>
  <si>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</si>
  <si>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</si>
  <si>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</si>
  <si>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</si>
  <si>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</si>
  <si>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</si>
  <si>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</si>
  <si>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</si>
  <si>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</si>
  <si>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</si>
  <si>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</si>
  <si>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</si>
  <si>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</si>
  <si>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</si>
  <si>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</si>
  <si>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</si>
  <si>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</si>
  <si>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</si>
  <si>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</si>
  <si>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</si>
  <si>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</si>
  <si>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</si>
  <si>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</si>
  <si>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</si>
  <si>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</si>
  <si>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</si>
  <si>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</si>
  <si>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</si>
  <si>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</si>
  <si>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</si>
  <si>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</si>
  <si>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</si>
  <si>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</si>
  <si>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</si>
  <si>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</si>
  <si>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</si>
  <si>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</si>
  <si>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</si>
  <si>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</si>
  <si>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</si>
  <si>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</si>
  <si>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</si>
  <si>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</si>
  <si>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</si>
  <si>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</si>
  <si>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</si>
  <si>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</si>
  <si>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</si>
  <si>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</si>
  <si>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</si>
  <si>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</si>
  <si>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</si>
  <si>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</si>
  <si>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</si>
  <si>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</si>
  <si>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</si>
  <si>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</si>
  <si>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</si>
  <si>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</si>
  <si>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</si>
  <si>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</si>
  <si>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</si>
  <si>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</si>
  <si>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</si>
  <si>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</si>
  <si>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</si>
  <si>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</si>
  <si>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</si>
  <si>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</si>
  <si>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</si>
  <si>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</si>
  <si>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</si>
  <si>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</si>
  <si>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</si>
  <si>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</si>
  <si>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</si>
  <si>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</si>
  <si>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</si>
  <si>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</si>
  <si>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</si>
  <si>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</si>
  <si>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</si>
  <si>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</si>
  <si>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</si>
  <si>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</si>
  <si>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</si>
  <si>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</si>
  <si>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</si>
  <si>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</si>
  <si>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</si>
  <si>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</si>
  <si>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</si>
  <si>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</si>
  <si>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</si>
  <si>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</si>
  <si>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</si>
  <si>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</si>
  <si>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</si>
  <si>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</si>
  <si>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</si>
  <si>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</si>
  <si>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</si>
  <si>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</si>
  <si>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</si>
  <si>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</si>
  <si>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</si>
  <si>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</si>
  <si>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</si>
  <si>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</si>
  <si>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</si>
  <si>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</si>
  <si>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</si>
  <si>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</si>
  <si>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</si>
  <si>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</si>
  <si>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</si>
  <si>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</si>
  <si>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</si>
  <si>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</si>
  <si>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</si>
  <si>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</si>
  <si>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</si>
  <si>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</si>
  <si>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</si>
  <si>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</si>
  <si>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</si>
  <si>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</si>
  <si>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</si>
  <si>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</si>
  <si>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</si>
  <si>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</si>
  <si>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</si>
  <si>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</si>
  <si>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</si>
  <si>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</si>
  <si>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</si>
  <si>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</si>
  <si>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</si>
  <si>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</si>
  <si>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</si>
  <si>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</si>
  <si>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</si>
  <si>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</si>
  <si>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</si>
  <si>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</si>
  <si>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</si>
  <si>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</si>
  <si>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</si>
  <si>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</si>
  <si>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</si>
  <si>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</si>
  <si>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</si>
  <si>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</si>
  <si>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</si>
  <si>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</si>
  <si>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</si>
  <si>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</si>
  <si>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</si>
  <si>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</si>
  <si>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</si>
  <si>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</si>
  <si>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</si>
  <si>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</si>
  <si>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</si>
  <si>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</si>
  <si>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</si>
  <si>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</si>
  <si>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</si>
  <si>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</si>
  <si>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</si>
  <si>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</si>
  <si>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</si>
  <si>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</si>
  <si>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</si>
  <si>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</si>
  <si>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</si>
  <si>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</si>
  <si>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</si>
  <si>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</si>
  <si>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</si>
  <si>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</si>
  <si>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</si>
  <si>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</si>
  <si>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</si>
  <si>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</si>
  <si>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</si>
  <si>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</si>
  <si>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</si>
  <si>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</si>
  <si>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</si>
  <si>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</si>
  <si>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</si>
  <si>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</si>
  <si>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</si>
  <si>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</si>
  <si>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</si>
  <si>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</si>
  <si>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</si>
  <si>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</si>
  <si>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</si>
  <si>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</si>
  <si>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</si>
  <si>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</si>
  <si>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</si>
  <si>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</si>
  <si>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</si>
  <si>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</si>
  <si>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</si>
  <si>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</si>
  <si>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</si>
  <si>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</si>
  <si>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</si>
  <si>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</si>
  <si>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</si>
  <si>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</si>
  <si>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</si>
  <si>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</si>
  <si>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</si>
  <si>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</si>
  <si>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</si>
  <si>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</si>
  <si>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</si>
  <si>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</si>
  <si>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</si>
  <si>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</si>
  <si>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</si>
  <si>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</si>
  <si>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</si>
  <si>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</si>
  <si>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</si>
  <si>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</si>
  <si>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</si>
  <si>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</si>
  <si>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</si>
  <si>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</si>
  <si>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</si>
  <si>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</si>
  <si>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</si>
  <si>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</si>
  <si>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</si>
  <si>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</si>
  <si>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</si>
  <si>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</si>
  <si>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</si>
  <si>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</si>
  <si>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</si>
  <si>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</si>
  <si>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</si>
  <si>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</si>
  <si>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</si>
  <si>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</si>
  <si>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</si>
  <si>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</si>
  <si>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</si>
  <si>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</si>
  <si>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</si>
  <si>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</si>
  <si>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</si>
  <si>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</si>
  <si>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</si>
  <si>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</si>
  <si>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</si>
  <si>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</si>
  <si>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</si>
  <si>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</si>
  <si>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</si>
  <si>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</si>
  <si>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</si>
  <si>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</si>
  <si>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</si>
  <si>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</si>
  <si>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</si>
  <si>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</si>
  <si>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</si>
  <si>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</si>
  <si>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</si>
  <si>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</si>
  <si>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</si>
  <si>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</si>
  <si>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</si>
  <si>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</si>
  <si>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</si>
  <si>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</si>
  <si>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</si>
  <si>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</si>
  <si>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</si>
  <si>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</si>
  <si>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</si>
  <si>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</si>
  <si>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</si>
  <si>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</si>
  <si>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</si>
  <si>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</si>
  <si>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</si>
  <si>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</si>
  <si>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</si>
  <si>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</si>
  <si>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</si>
  <si>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</si>
  <si>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</si>
  <si>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</si>
  <si>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</si>
  <si>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</si>
  <si>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</si>
  <si>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</si>
  <si>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</si>
  <si>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</si>
  <si>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</si>
  <si>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</si>
  <si>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</si>
  <si>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</si>
  <si>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</si>
  <si>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</si>
  <si>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</si>
  <si>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</si>
  <si>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</si>
  <si>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</si>
  <si>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</si>
  <si>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</si>
  <si>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</si>
  <si>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</si>
  <si>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</si>
  <si>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</si>
  <si>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</si>
  <si>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</si>
  <si>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</si>
  <si>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</si>
  <si>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</si>
  <si>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</si>
  <si>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</si>
  <si>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</si>
  <si>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</si>
  <si>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</si>
  <si>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</si>
  <si>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</si>
  <si>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</si>
  <si>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</si>
  <si>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</si>
  <si>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</si>
  <si>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</si>
  <si>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</si>
  <si>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</si>
  <si>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</si>
  <si>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</si>
  <si>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</si>
  <si>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</si>
  <si>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</si>
  <si>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</si>
  <si>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</si>
  <si>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</si>
  <si>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</si>
  <si>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</si>
  <si>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</si>
  <si>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</si>
  <si>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</si>
  <si>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</si>
  <si>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</si>
  <si>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</si>
  <si>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</si>
  <si>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</si>
  <si>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</si>
  <si>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</si>
  <si>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</si>
  <si>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</si>
  <si>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</si>
  <si>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</si>
  <si>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</si>
  <si>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</si>
  <si>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</si>
  <si>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</si>
  <si>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</si>
  <si>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</si>
  <si>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</si>
  <si>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</si>
  <si>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</si>
  <si>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</si>
  <si>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</si>
  <si>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</si>
  <si>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</si>
  <si>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</si>
  <si>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</si>
  <si>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</si>
  <si>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</si>
  <si>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</si>
  <si>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</si>
  <si>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</si>
  <si>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</si>
  <si>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</si>
  <si>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</si>
  <si>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</si>
  <si>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</si>
  <si>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</si>
  <si>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</si>
  <si>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</si>
  <si>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</si>
  <si>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</si>
  <si>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</si>
  <si>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</si>
  <si>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</si>
  <si>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</si>
  <si>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</si>
  <si>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</si>
  <si>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</si>
  <si>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</si>
  <si>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</si>
  <si>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</si>
  <si>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</si>
  <si>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</si>
  <si>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</si>
  <si>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</si>
  <si>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</si>
  <si>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</si>
  <si>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</si>
  <si>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</si>
  <si>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</si>
  <si>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</si>
  <si>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</si>
  <si>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</si>
  <si>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</si>
  <si>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</si>
  <si>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</si>
  <si>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</si>
  <si>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</si>
  <si>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</si>
  <si>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</si>
  <si>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</si>
  <si>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</si>
  <si>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</si>
  <si>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</si>
  <si>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</si>
  <si>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</si>
  <si>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</si>
  <si>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</si>
  <si>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</si>
  <si>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</si>
  <si>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</si>
  <si>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</si>
  <si>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</si>
  <si>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</si>
  <si>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</si>
  <si>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</si>
  <si>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</si>
  <si>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</si>
  <si>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</si>
  <si>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</si>
  <si>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</si>
  <si>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</si>
  <si>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</si>
  <si>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</si>
  <si>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</si>
  <si>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</si>
  <si>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</si>
  <si>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</si>
  <si>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</si>
  <si>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</si>
  <si>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</si>
  <si>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</si>
  <si>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</si>
  <si>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</si>
  <si>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</si>
  <si>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</si>
  <si>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</si>
  <si>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</si>
  <si>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</si>
  <si>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</si>
  <si>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</si>
  <si>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</si>
  <si>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</si>
  <si>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</si>
  <si>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</si>
  <si>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</si>
  <si>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</si>
  <si>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</si>
  <si>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</si>
  <si>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</si>
  <si>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</si>
  <si>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</si>
  <si>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</si>
  <si>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</si>
  <si>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</si>
  <si>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</si>
  <si>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</si>
  <si>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</si>
  <si>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</si>
  <si>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</si>
  <si>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</si>
  <si>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</si>
  <si>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</si>
  <si>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</si>
  <si>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</si>
  <si>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</si>
  <si>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</si>
  <si>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</si>
  <si>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</si>
  <si>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</si>
  <si>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</si>
  <si>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</si>
  <si>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</si>
  <si>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</si>
  <si>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</si>
  <si>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</si>
  <si>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</si>
  <si>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</si>
  <si>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</si>
  <si>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</si>
  <si>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</si>
  <si>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</si>
  <si>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</si>
  <si>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</si>
  <si>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</si>
  <si>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</si>
  <si>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</si>
  <si>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</si>
  <si>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</si>
  <si>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</si>
  <si>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</si>
  <si>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</si>
  <si>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</si>
  <si>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</si>
  <si>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</si>
  <si>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</si>
  <si>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</si>
  <si>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</si>
  <si>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</si>
  <si>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</si>
  <si>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</si>
  <si>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</si>
  <si>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</si>
  <si>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</si>
  <si>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</si>
  <si>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</si>
  <si>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</si>
  <si>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</si>
  <si>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</si>
  <si>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</si>
  <si>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</si>
  <si>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</si>
  <si>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</si>
  <si>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</si>
  <si>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</si>
  <si>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</si>
  <si>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</si>
  <si>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</si>
  <si>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</si>
  <si>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</si>
  <si>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</si>
  <si>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</si>
  <si>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</si>
  <si>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</si>
  <si>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</si>
  <si>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</si>
  <si>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</si>
  <si>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</si>
  <si>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</si>
  <si>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</si>
  <si>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</si>
  <si>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</si>
  <si>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</si>
  <si>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</si>
  <si>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</si>
  <si>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</si>
  <si>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</si>
  <si>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</si>
  <si>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</si>
  <si>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</si>
  <si>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</si>
  <si>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</si>
  <si>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</si>
  <si>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</si>
  <si>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</si>
  <si>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</si>
  <si>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</si>
  <si>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</si>
  <si>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</si>
  <si>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</si>
  <si>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</si>
  <si>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</si>
  <si>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</si>
  <si>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</si>
  <si>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</si>
  <si>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</si>
  <si>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</si>
  <si>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</si>
  <si>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</si>
  <si>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</si>
  <si>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</si>
  <si>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</si>
  <si>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</si>
  <si>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</si>
  <si>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</si>
  <si>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</si>
  <si>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</si>
  <si>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</si>
  <si>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</si>
  <si>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</si>
  <si>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</si>
  <si>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</si>
  <si>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</si>
  <si>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</si>
  <si>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</si>
  <si>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</si>
  <si>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</si>
  <si>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</si>
  <si>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</si>
  <si>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</si>
  <si>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</si>
  <si>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</si>
  <si>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</si>
  <si>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</si>
  <si>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</si>
  <si>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</si>
  <si>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</si>
  <si>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</si>
  <si>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</si>
  <si>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</si>
  <si>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</si>
  <si>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</si>
  <si>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</si>
  <si>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</si>
  <si>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</si>
  <si>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</si>
  <si>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</si>
  <si>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</si>
  <si>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</si>
  <si>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</si>
  <si>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</si>
  <si>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</si>
  <si>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</si>
  <si>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</si>
  <si>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</si>
  <si>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</si>
  <si>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</si>
  <si>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</si>
  <si>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</si>
  <si>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</si>
  <si>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</si>
  <si>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</si>
  <si>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</si>
  <si>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</si>
  <si>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</si>
  <si>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</si>
  <si>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</si>
  <si>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</si>
  <si>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</si>
  <si>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</si>
  <si>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</si>
  <si>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</si>
  <si>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</si>
  <si>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</si>
  <si>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</si>
  <si>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</si>
  <si>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</si>
  <si>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</si>
  <si>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</si>
  <si>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</si>
  <si>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</si>
  <si>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</si>
  <si>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</si>
  <si>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</si>
  <si>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</si>
  <si>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</si>
  <si>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</si>
  <si>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</si>
  <si>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</si>
  <si>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</si>
  <si>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</si>
  <si>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</si>
  <si>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</si>
  <si>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</si>
  <si>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</si>
  <si>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</si>
  <si>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</si>
  <si>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</si>
  <si>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</si>
  <si>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</si>
  <si>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</si>
  <si>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</si>
  <si>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</si>
  <si>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</si>
  <si>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</si>
  <si>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</si>
  <si>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</si>
  <si>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</si>
  <si>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</si>
  <si>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</si>
  <si>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</si>
  <si>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</si>
  <si>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</si>
  <si>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</si>
  <si>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</si>
  <si>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</si>
  <si>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</si>
  <si>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</si>
  <si>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</si>
  <si>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</si>
  <si>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</si>
  <si>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</si>
  <si>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</si>
  <si>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</si>
  <si>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</si>
  <si>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</si>
  <si>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</si>
  <si>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</si>
  <si>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</si>
  <si>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</si>
  <si>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</si>
  <si>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</si>
  <si>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</si>
  <si>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</si>
  <si>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</si>
  <si>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</si>
  <si>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</si>
  <si>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</si>
  <si>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</si>
  <si>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</si>
  <si>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</si>
  <si>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</si>
  <si>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</si>
  <si>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</si>
  <si>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</si>
  <si>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</si>
  <si>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</si>
  <si>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</si>
  <si>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</si>
  <si>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</si>
  <si>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</si>
  <si>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</si>
  <si>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</si>
  <si>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</si>
  <si>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</si>
  <si>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</si>
  <si>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</si>
  <si>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</si>
  <si>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</si>
  <si>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</si>
  <si>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</si>
  <si>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</si>
  <si>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</si>
  <si>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</si>
  <si>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</si>
  <si>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</si>
  <si>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</si>
  <si>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</si>
  <si>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</si>
  <si>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</si>
  <si>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</si>
  <si>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</si>
  <si>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</si>
  <si>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</si>
  <si>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</si>
  <si>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</si>
  <si>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</si>
  <si>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</si>
  <si>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</si>
  <si>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</si>
  <si>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</si>
  <si>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</si>
  <si>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</si>
  <si>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</si>
  <si>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</si>
  <si>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</si>
  <si>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</si>
  <si>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</si>
  <si>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</si>
  <si>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</si>
  <si>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</si>
  <si>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</si>
  <si>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</si>
  <si>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</si>
  <si>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</si>
  <si>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</si>
  <si>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</si>
  <si>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</si>
  <si>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</si>
  <si>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</si>
  <si>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</si>
  <si>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</si>
  <si>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</si>
  <si>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</si>
  <si>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</si>
  <si>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</si>
  <si>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</si>
  <si>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</si>
  <si>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</si>
  <si>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</si>
  <si>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</si>
  <si>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</si>
  <si>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</si>
  <si>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</si>
  <si>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</si>
  <si>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</si>
  <si>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</si>
  <si>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</si>
  <si>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</si>
  <si>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</si>
  <si>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</si>
  <si>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</si>
  <si>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</si>
  <si>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</si>
  <si>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</si>
  <si>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</si>
  <si>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</si>
  <si>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</si>
  <si>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</si>
  <si>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</si>
  <si>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</si>
  <si>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</si>
  <si>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</si>
  <si>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</si>
  <si>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</si>
  <si>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</si>
  <si>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</si>
  <si>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</si>
  <si>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</si>
  <si>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</si>
  <si>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</si>
  <si>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</si>
  <si>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</si>
  <si>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</si>
  <si>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</si>
  <si>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</si>
  <si>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</si>
  <si>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</si>
  <si>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</si>
  <si>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</si>
  <si>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</si>
  <si>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</si>
  <si>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</si>
  <si>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</si>
  <si>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</si>
  <si>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</si>
  <si>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</si>
  <si>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</si>
  <si>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</si>
  <si>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</si>
  <si>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</si>
  <si>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</si>
  <si>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</si>
  <si>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</si>
  <si>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</si>
  <si>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</si>
  <si>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</si>
  <si>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</si>
  <si>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</si>
  <si>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</si>
  <si>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</si>
  <si>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</si>
  <si>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</si>
  <si>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</si>
  <si>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</si>
  <si>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</si>
  <si>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</si>
  <si>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</si>
  <si>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</si>
  <si>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</si>
  <si>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</si>
  <si>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</si>
  <si>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</si>
  <si>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</si>
  <si>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</si>
  <si>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</si>
  <si>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</si>
  <si>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</si>
  <si>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</si>
  <si>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</si>
  <si>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</si>
  <si>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</si>
  <si>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</si>
  <si>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</si>
  <si>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</si>
  <si>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</si>
  <si>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</si>
  <si>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</si>
  <si>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</si>
  <si>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</si>
  <si>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</si>
  <si>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</si>
  <si>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</si>
  <si>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</si>
  <si>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</si>
  <si>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</si>
  <si>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</si>
  <si>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</si>
  <si>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</si>
  <si>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</si>
  <si>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</si>
  <si>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</si>
  <si>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</si>
  <si>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</si>
  <si>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</si>
  <si>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</si>
  <si>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</si>
  <si>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</si>
  <si>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</si>
  <si>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</si>
  <si>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</si>
  <si>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</si>
  <si>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</si>
  <si>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</si>
  <si>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</si>
  <si>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</si>
  <si>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</si>
  <si>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</si>
  <si>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</si>
  <si>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</si>
  <si>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</si>
  <si>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</si>
  <si>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</si>
  <si>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</si>
  <si>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</si>
  <si>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</si>
  <si>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</si>
  <si>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</si>
  <si>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</si>
  <si>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</si>
  <si>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</si>
  <si>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</si>
  <si>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</si>
  <si>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</si>
  <si>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</si>
  <si>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</si>
  <si>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</si>
  <si>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</si>
  <si>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</si>
  <si>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</si>
  <si>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</si>
  <si>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</si>
  <si>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</si>
  <si>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</si>
  <si>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</si>
  <si>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</si>
  <si>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</si>
  <si>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</si>
  <si>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</si>
  <si>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</si>
  <si>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</si>
  <si>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</si>
  <si>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</si>
  <si>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</si>
  <si>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</si>
  <si>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</si>
  <si>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</si>
  <si>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</si>
  <si>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</si>
  <si>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</si>
  <si>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</si>
  <si>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</si>
  <si>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</si>
  <si>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</si>
  <si>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</si>
  <si>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</si>
  <si>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</si>
  <si>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</si>
  <si>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</si>
  <si>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</si>
  <si>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</si>
  <si>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</si>
  <si>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</si>
  <si>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</si>
  <si>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</si>
  <si>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</si>
  <si>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</si>
  <si>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</si>
  <si>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</si>
  <si>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</si>
  <si>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</si>
  <si>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</si>
  <si>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</si>
  <si>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</si>
  <si>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</si>
  <si>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</si>
  <si>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</si>
  <si>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</si>
  <si>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</si>
  <si>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</si>
  <si>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</si>
  <si>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</si>
  <si>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</si>
  <si>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</si>
  <si>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</si>
  <si>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</si>
  <si>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</si>
  <si>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</si>
  <si>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</si>
  <si>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</si>
  <si>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</si>
  <si>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</si>
  <si>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</si>
  <si>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</si>
  <si>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</si>
  <si>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</si>
  <si>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</si>
  <si>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</si>
  <si>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</si>
  <si>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</si>
  <si>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</si>
  <si>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</si>
  <si>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</si>
  <si>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</si>
  <si>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</si>
  <si>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</si>
  <si>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</si>
  <si>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</si>
  <si>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</si>
  <si>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</si>
  <si>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</si>
  <si>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</si>
  <si>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</si>
  <si>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</si>
  <si>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</si>
  <si>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</si>
  <si>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</si>
  <si>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</si>
  <si>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</si>
  <si>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</si>
  <si>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</si>
  <si>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</si>
  <si>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</si>
  <si>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</si>
  <si>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</si>
  <si>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</si>
  <si>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</si>
  <si>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</si>
  <si>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</si>
  <si>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</si>
  <si>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</si>
  <si>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</si>
  <si>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</si>
  <si>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</si>
  <si>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</si>
  <si>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</si>
  <si>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</si>
  <si>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</si>
  <si>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</si>
  <si>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</si>
  <si>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</si>
  <si>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</si>
  <si>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</si>
  <si>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</si>
  <si>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</si>
  <si>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</si>
  <si>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</si>
  <si>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</si>
  <si>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</si>
  <si>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</si>
  <si>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</si>
  <si>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</si>
  <si>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</si>
  <si>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</si>
  <si>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</si>
  <si>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</si>
  <si>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</si>
  <si>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</si>
  <si>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</si>
  <si>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</si>
  <si>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</si>
  <si>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</si>
  <si>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</si>
  <si>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</si>
  <si>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</si>
  <si>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</si>
  <si>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</si>
  <si>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</si>
  <si>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</si>
  <si>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</si>
  <si>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</si>
  <si>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</si>
  <si>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</si>
  <si>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</si>
  <si>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</si>
  <si>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</si>
  <si>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</si>
  <si>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</si>
  <si>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</si>
  <si>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</si>
  <si>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</si>
  <si>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</si>
  <si>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</si>
  <si>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</si>
  <si>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</si>
  <si>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</si>
  <si>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</si>
  <si>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</si>
  <si>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</si>
  <si>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</si>
  <si>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</si>
  <si>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</si>
  <si>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</si>
  <si>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</si>
  <si>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</si>
  <si>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</si>
  <si>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</si>
  <si>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</si>
  <si>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</si>
  <si>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</si>
  <si>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</si>
  <si>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</si>
  <si>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</si>
  <si>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</si>
  <si>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</si>
  <si>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</si>
  <si>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</si>
  <si>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</si>
  <si>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</si>
  <si>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</si>
  <si>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</si>
  <si>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</si>
  <si>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</si>
  <si>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</si>
  <si>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</si>
  <si>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</si>
  <si>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</si>
  <si>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</si>
  <si>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</si>
  <si>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</si>
  <si>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</si>
  <si>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</si>
  <si>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</si>
  <si>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</si>
  <si>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</si>
  <si>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</si>
  <si>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</si>
  <si>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</si>
  <si>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</si>
  <si>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</si>
  <si>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</si>
  <si>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</si>
  <si>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</si>
  <si>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</si>
  <si>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</si>
  <si>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</si>
  <si>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</si>
  <si>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</si>
  <si>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</si>
  <si>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</si>
  <si>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</si>
  <si>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</si>
  <si>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</si>
  <si>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</si>
  <si>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</si>
  <si>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</si>
  <si>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</si>
  <si>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</si>
  <si>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</si>
  <si>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</si>
  <si>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</si>
  <si>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</si>
  <si>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</si>
  <si>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</si>
  <si>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</si>
  <si>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</si>
  <si>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</si>
  <si>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</si>
  <si>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</si>
  <si>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</si>
  <si>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</si>
  <si>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</si>
  <si>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</si>
  <si>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</si>
  <si>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</si>
  <si>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</si>
  <si>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</si>
  <si>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</si>
  <si>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</si>
  <si>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</si>
  <si>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</si>
  <si>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</si>
  <si>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</si>
  <si>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</si>
  <si>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</si>
  <si>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</si>
  <si>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</si>
  <si>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</si>
  <si>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</si>
  <si>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</si>
  <si>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</si>
  <si>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</si>
  <si>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</si>
  <si>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</si>
  <si>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</si>
  <si>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</si>
  <si>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</si>
  <si>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</si>
  <si>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</si>
  <si>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</si>
  <si>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</si>
  <si>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</si>
  <si>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</si>
  <si>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</si>
  <si>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</si>
  <si>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</si>
  <si>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</si>
  <si>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</si>
  <si>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</si>
  <si>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</si>
  <si>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</si>
  <si>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</si>
  <si>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</si>
  <si>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</si>
  <si>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</si>
  <si>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</si>
  <si>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</si>
  <si>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</si>
  <si>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</si>
  <si>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</si>
  <si>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</si>
  <si>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</si>
  <si>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</si>
  <si>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</si>
  <si>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</si>
  <si>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</si>
  <si>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</si>
  <si>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</si>
  <si>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</si>
  <si>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</si>
  <si>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</si>
  <si>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</si>
  <si>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</si>
  <si>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</si>
  <si>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</si>
  <si>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</si>
  <si>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</si>
  <si>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</si>
  <si>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</si>
  <si>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</si>
  <si>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</si>
  <si>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</si>
  <si>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</si>
  <si>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</si>
  <si>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</si>
  <si>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</si>
  <si>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</si>
  <si>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</si>
  <si>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</si>
  <si>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</si>
  <si>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</si>
  <si>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</si>
  <si>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</si>
  <si>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</si>
  <si>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</si>
  <si>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</si>
  <si>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</si>
  <si>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</si>
  <si>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</si>
  <si>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</si>
  <si>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</si>
  <si>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</si>
  <si>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</si>
  <si>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</si>
  <si>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</si>
  <si>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</si>
  <si>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</si>
  <si>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</si>
  <si>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</si>
  <si>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</si>
  <si>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</si>
  <si>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</si>
  <si>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</si>
  <si>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</si>
  <si>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</si>
  <si>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</si>
  <si>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</si>
  <si>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</si>
  <si>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</si>
  <si>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</si>
  <si>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</si>
  <si>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</si>
  <si>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</si>
  <si>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</si>
  <si>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</si>
  <si>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</si>
  <si>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</si>
  <si>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</si>
  <si>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</si>
  <si>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</si>
  <si>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</si>
  <si>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</si>
  <si>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</si>
  <si>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</si>
  <si>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</si>
  <si>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</si>
  <si>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</si>
  <si>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</si>
  <si>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</si>
  <si>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</si>
  <si>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</si>
  <si>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</si>
  <si>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</si>
  <si>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</si>
  <si>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</si>
  <si>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</si>
  <si>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</si>
  <si>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</si>
  <si>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</si>
  <si>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</si>
  <si>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</si>
  <si>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</si>
  <si>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</si>
  <si>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</si>
  <si>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</si>
  <si>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</si>
  <si>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</si>
  <si>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</si>
  <si>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</si>
  <si>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</si>
  <si>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</si>
  <si>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</si>
  <si>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</si>
  <si>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</si>
  <si>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</si>
  <si>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</si>
  <si>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</si>
  <si>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</si>
  <si>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</si>
  <si>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</si>
  <si>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</si>
  <si>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</si>
  <si>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</si>
  <si>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</si>
  <si>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</si>
  <si>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</si>
  <si>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</si>
  <si>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</si>
  <si>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</si>
  <si>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</si>
  <si>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</si>
  <si>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</si>
  <si>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</si>
  <si>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</si>
  <si>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</si>
  <si>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</si>
  <si>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</si>
  <si>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</si>
  <si>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</si>
  <si>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</si>
  <si>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</si>
  <si>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</si>
  <si>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</si>
  <si>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</si>
  <si>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</si>
  <si>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</si>
  <si>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</si>
  <si>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</si>
  <si>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</si>
  <si>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</si>
  <si>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</si>
  <si>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</si>
  <si>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</si>
  <si>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</si>
  <si>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</si>
  <si>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</si>
  <si>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</si>
  <si>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</si>
  <si>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</si>
  <si>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</si>
  <si>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</si>
  <si>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</si>
  <si>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</si>
  <si>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</si>
  <si>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</si>
  <si>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</si>
  <si>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</si>
  <si>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</si>
  <si>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</si>
  <si>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</si>
  <si>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</si>
  <si>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</si>
  <si>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</si>
  <si>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</si>
  <si>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</si>
  <si>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</si>
  <si>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</si>
  <si>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</si>
  <si>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</si>
  <si>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</si>
  <si>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</si>
  <si>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</si>
  <si>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</si>
  <si>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</si>
  <si>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</si>
  <si>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</si>
  <si>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</si>
  <si>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</si>
  <si>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</si>
  <si>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</si>
  <si>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</si>
  <si>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</si>
  <si>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</si>
  <si>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</si>
  <si>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</si>
  <si>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</si>
  <si>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</si>
  <si>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</si>
  <si>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</si>
  <si>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</si>
  <si>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</si>
  <si>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</si>
  <si>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</si>
  <si>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</si>
  <si>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</si>
  <si>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</si>
  <si>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</si>
  <si>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</si>
  <si>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</si>
  <si>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</si>
  <si>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</si>
  <si>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</si>
  <si>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</si>
  <si>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</si>
  <si>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</si>
  <si>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</si>
  <si>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</si>
  <si>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</si>
  <si>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</si>
  <si>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</si>
  <si>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</si>
  <si>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</si>
  <si>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</si>
  <si>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</si>
  <si>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</si>
  <si>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</si>
  <si>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</si>
  <si>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</si>
  <si>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</si>
  <si>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</si>
  <si>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</si>
  <si>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</si>
  <si>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</si>
  <si>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</si>
  <si>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</si>
  <si>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</si>
  <si>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</si>
  <si>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</si>
  <si>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</si>
  <si>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</si>
  <si>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</si>
  <si>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</si>
  <si>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</si>
  <si>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</si>
  <si>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</si>
  <si>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</si>
  <si>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</si>
  <si>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</si>
  <si>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</si>
  <si>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</si>
  <si>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</si>
  <si>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</si>
  <si>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</si>
  <si>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</si>
  <si>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</si>
  <si>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</si>
  <si>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</si>
  <si>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</si>
  <si>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</si>
  <si>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</si>
  <si>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</si>
  <si>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</si>
  <si>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</si>
  <si>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</si>
  <si>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</si>
  <si>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</si>
  <si>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</si>
  <si>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</si>
  <si>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</si>
  <si>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</si>
  <si>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</si>
  <si>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</si>
  <si>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</si>
  <si>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</si>
  <si>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</si>
  <si>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</si>
  <si>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</si>
  <si>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</si>
  <si>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</si>
  <si>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</si>
  <si>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</si>
  <si>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</si>
  <si>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</si>
  <si>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</si>
  <si>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</si>
  <si>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</si>
  <si>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</si>
  <si>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</si>
  <si>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</si>
  <si>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</si>
  <si>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</si>
  <si>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</si>
  <si>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</si>
  <si>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</si>
  <si>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</si>
  <si>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</si>
  <si>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</si>
  <si>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</si>
  <si>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</si>
  <si>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</si>
  <si>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</si>
  <si>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</si>
  <si>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</si>
  <si>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</si>
  <si>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</si>
  <si>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</si>
  <si>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</si>
  <si>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</si>
  <si>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</si>
  <si>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</si>
  <si>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</si>
  <si>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</si>
  <si>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</si>
  <si>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</si>
  <si>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</si>
  <si>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</si>
  <si>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</si>
  <si>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</si>
  <si>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</si>
  <si>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</si>
  <si>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</si>
  <si>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</si>
  <si>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</si>
  <si>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</si>
  <si>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</si>
  <si>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</si>
  <si>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</si>
  <si>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</si>
  <si>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</si>
  <si>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</si>
  <si>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</si>
  <si>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</si>
  <si>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</si>
  <si>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</si>
  <si>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</si>
  <si>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</si>
  <si>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</si>
  <si>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</si>
  <si>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</si>
  <si>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</si>
  <si>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</si>
  <si>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</si>
  <si>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</si>
  <si>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</si>
  <si>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</si>
  <si>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</si>
  <si>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</si>
  <si>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</si>
  <si>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</si>
  <si>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</si>
  <si>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</si>
  <si>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</si>
  <si>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</si>
  <si>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</si>
  <si>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</si>
  <si>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</si>
  <si>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</si>
  <si>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</si>
  <si>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</si>
  <si>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</si>
  <si>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</si>
  <si>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</si>
  <si>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</si>
  <si>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</si>
  <si>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</si>
  <si>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</si>
  <si>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</si>
  <si>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</si>
  <si>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</si>
  <si>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</si>
  <si>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</si>
  <si>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</si>
  <si>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</si>
  <si>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</si>
  <si>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</si>
  <si>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</si>
  <si>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</si>
  <si>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</si>
  <si>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</si>
  <si>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</si>
  <si>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</si>
  <si>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</si>
  <si>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</si>
  <si>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</si>
  <si>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</si>
  <si>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</si>
  <si>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</si>
  <si>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</si>
  <si>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</si>
  <si>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</si>
  <si>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</si>
  <si>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</si>
  <si>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</si>
  <si>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</si>
  <si>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</si>
  <si>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</si>
  <si>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</si>
  <si>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</si>
  <si>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</si>
  <si>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</si>
  <si>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</si>
  <si>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</si>
  <si>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</si>
  <si>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</si>
  <si>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</si>
  <si>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</si>
  <si>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</si>
  <si>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</si>
  <si>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</si>
  <si>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</si>
  <si>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</si>
  <si>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</si>
  <si>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</si>
  <si>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</si>
  <si>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</si>
  <si>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</si>
  <si>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</si>
  <si>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</si>
  <si>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</si>
  <si>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</si>
  <si>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</si>
  <si>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</si>
  <si>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</si>
  <si>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</si>
  <si>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</si>
  <si>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</si>
  <si>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</si>
  <si>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</si>
  <si>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</si>
  <si>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</si>
  <si>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</si>
  <si>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</si>
  <si>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</si>
  <si>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</si>
  <si>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</si>
  <si>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</si>
  <si>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</si>
  <si>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</si>
  <si>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</si>
  <si>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</si>
  <si>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</si>
  <si>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</si>
  <si>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</si>
  <si>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</si>
  <si>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</si>
  <si>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</si>
  <si>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</si>
  <si>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</si>
  <si>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</si>
  <si>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</si>
  <si>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</si>
  <si>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</si>
  <si>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</si>
  <si>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</si>
  <si>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</si>
  <si>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</si>
  <si>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</si>
  <si>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</si>
  <si>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</si>
  <si>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</si>
  <si>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</si>
  <si>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</si>
  <si>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</si>
  <si>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</si>
  <si>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</si>
  <si>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</si>
  <si>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</si>
  <si>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</si>
  <si>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</si>
  <si>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</si>
  <si>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</si>
  <si>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</si>
  <si>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</si>
  <si>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</si>
  <si>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</si>
  <si>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</si>
  <si>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</si>
  <si>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</si>
  <si>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</si>
  <si>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</si>
  <si>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</si>
  <si>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</si>
  <si>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</si>
  <si>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</si>
  <si>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</si>
  <si>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</si>
  <si>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</si>
  <si>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</si>
  <si>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</si>
  <si>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</si>
  <si>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</si>
  <si>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</si>
  <si>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</si>
  <si>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</si>
  <si>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</si>
  <si>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</si>
  <si>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</si>
  <si>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</si>
  <si>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</si>
  <si>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</si>
  <si>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</si>
  <si>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</si>
  <si>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</si>
  <si>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</si>
  <si>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</si>
  <si>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</si>
  <si>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</si>
  <si>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</si>
  <si>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</si>
  <si>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</si>
  <si>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</si>
  <si>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</si>
  <si>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</si>
  <si>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</si>
  <si>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</si>
  <si>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</si>
  <si>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</si>
  <si>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</si>
  <si>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</si>
  <si>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</si>
  <si>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</si>
  <si>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</si>
  <si>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</si>
  <si>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</si>
  <si>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</si>
  <si>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</si>
  <si>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</si>
  <si>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</si>
  <si>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</si>
  <si>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</si>
  <si>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</si>
  <si>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</si>
  <si>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</si>
  <si>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</si>
  <si>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</si>
  <si>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</si>
  <si>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</si>
  <si>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</si>
  <si>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</si>
  <si>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</si>
  <si>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</si>
  <si>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</si>
  <si>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</si>
  <si>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</si>
  <si>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</si>
  <si>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</si>
  <si>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</si>
  <si>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</si>
  <si>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</si>
  <si>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</si>
  <si>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</si>
  <si>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</si>
  <si>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</si>
  <si>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</si>
  <si>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</si>
  <si>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</si>
  <si>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</si>
  <si>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</si>
  <si>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</si>
  <si>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</si>
  <si>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</si>
  <si>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</si>
  <si>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</si>
  <si>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</si>
  <si>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</si>
  <si>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</si>
  <si>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</si>
  <si>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</si>
  <si>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</si>
  <si>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</si>
  <si>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</si>
  <si>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</si>
  <si>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</si>
  <si>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</si>
  <si>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</si>
  <si>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</si>
  <si>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</si>
  <si>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</si>
  <si>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</si>
  <si>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</si>
  <si>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</si>
  <si>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</si>
  <si>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</si>
  <si>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</si>
  <si>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</si>
  <si>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</si>
  <si>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</si>
  <si>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</si>
  <si>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</si>
  <si>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</si>
  <si>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</si>
  <si>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</si>
  <si>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</si>
  <si>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</si>
  <si>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</si>
  <si>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</si>
  <si>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</si>
  <si>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</si>
  <si>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</si>
  <si>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</si>
  <si>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</si>
  <si>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</si>
  <si>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</si>
  <si>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</si>
  <si>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</si>
  <si>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</si>
  <si>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</si>
  <si>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</si>
  <si>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</si>
  <si>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</si>
  <si>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</si>
  <si>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</si>
  <si>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</si>
  <si>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</si>
  <si>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</si>
  <si>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</si>
  <si>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</si>
  <si>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</si>
  <si>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</si>
  <si>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</si>
  <si>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</si>
  <si>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</si>
  <si>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</si>
  <si>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</si>
  <si>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</si>
  <si>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</si>
  <si>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</si>
  <si>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</si>
  <si>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</si>
  <si>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</si>
  <si>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</si>
  <si>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</si>
  <si>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</si>
  <si>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</si>
  <si>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</si>
  <si>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</si>
  <si>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</si>
  <si>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</si>
  <si>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</si>
  <si>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</si>
  <si>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</si>
  <si>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</si>
  <si>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</si>
  <si>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</si>
  <si>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</si>
  <si>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</si>
  <si>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</si>
  <si>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</si>
  <si>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</si>
  <si>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</si>
  <si>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</si>
  <si>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</si>
  <si>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</si>
  <si>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</si>
  <si>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</si>
  <si>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</si>
  <si>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</si>
  <si>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</si>
  <si>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</si>
  <si>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</si>
  <si>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</si>
  <si>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</si>
  <si>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</si>
  <si>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</si>
  <si>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</si>
  <si>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</si>
  <si>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</si>
  <si>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</si>
  <si>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</si>
  <si>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</si>
  <si>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</si>
  <si>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</si>
  <si>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</si>
  <si>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</si>
  <si>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</si>
  <si>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</si>
  <si>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</si>
  <si>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</si>
  <si>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</si>
  <si>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</si>
  <si>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</si>
  <si>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</si>
  <si>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</si>
  <si>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</si>
  <si>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</si>
  <si>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</si>
  <si>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</si>
  <si>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</si>
  <si>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</si>
  <si>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</si>
  <si>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</si>
  <si>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</si>
  <si>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</si>
  <si>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</si>
  <si>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</si>
  <si>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</si>
  <si>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</si>
  <si>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</si>
  <si>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</si>
  <si>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</si>
  <si>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</si>
  <si>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</si>
  <si>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</si>
  <si>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</si>
  <si>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</si>
  <si>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</si>
  <si>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</si>
  <si>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</si>
  <si>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</si>
  <si>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</si>
  <si>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</si>
  <si>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</si>
  <si>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</si>
  <si>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</si>
  <si>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</si>
  <si>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</si>
  <si>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</si>
  <si>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</si>
  <si>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</si>
  <si>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</si>
  <si>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</si>
  <si>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</si>
  <si>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</si>
  <si>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</si>
  <si>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</si>
  <si>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</si>
  <si>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</si>
  <si>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</si>
  <si>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</si>
  <si>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</si>
  <si>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</si>
  <si>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</si>
  <si>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</si>
  <si>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</si>
  <si>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</si>
  <si>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</si>
  <si>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</si>
  <si>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</si>
  <si>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</si>
  <si>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</si>
  <si>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</si>
  <si>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</si>
  <si>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</si>
  <si>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</si>
  <si>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</si>
  <si>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</si>
  <si>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</si>
  <si>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</si>
  <si>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</si>
  <si>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</si>
  <si>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</si>
  <si>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</si>
  <si>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</si>
  <si>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</si>
  <si>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</si>
  <si>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</si>
  <si>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</si>
  <si>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</si>
  <si>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</si>
  <si>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</si>
  <si>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</si>
  <si>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</si>
  <si>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</si>
  <si>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</si>
  <si>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</si>
  <si>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</si>
  <si>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</si>
  <si>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</si>
  <si>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</si>
  <si>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</si>
  <si>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</si>
  <si>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</si>
  <si>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</si>
  <si>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</si>
  <si>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</si>
  <si>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</si>
  <si>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</si>
  <si>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</si>
  <si>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</si>
  <si>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</si>
  <si>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</si>
  <si>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</si>
  <si>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</si>
  <si>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</si>
  <si>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</si>
  <si>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</si>
  <si>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</si>
  <si>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</si>
  <si>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</si>
  <si>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</si>
  <si>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</si>
  <si>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</si>
  <si>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</si>
  <si>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</si>
  <si>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</si>
  <si>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</si>
  <si>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</si>
  <si>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</si>
  <si>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</si>
  <si>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</si>
  <si>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</si>
  <si>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</si>
  <si>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</si>
  <si>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</si>
  <si>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</si>
  <si>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</si>
  <si>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</si>
  <si>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</si>
  <si>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</si>
  <si>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</si>
  <si>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</si>
  <si>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</si>
  <si>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</si>
  <si>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</si>
  <si>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</si>
  <si>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</si>
  <si>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</si>
  <si>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</si>
  <si>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</si>
  <si>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</si>
  <si>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</si>
  <si>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</si>
  <si>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</si>
  <si>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</si>
  <si>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</si>
  <si>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</si>
  <si>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</si>
  <si>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</si>
  <si>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</si>
  <si>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</si>
  <si>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</si>
  <si>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</si>
  <si>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</si>
  <si>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</si>
  <si>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</si>
  <si>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</si>
  <si>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</si>
  <si>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</si>
  <si>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</si>
  <si>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</si>
  <si>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</si>
  <si>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</si>
  <si>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</si>
  <si>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</si>
  <si>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</si>
  <si>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</si>
  <si>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</si>
  <si>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</si>
  <si>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</si>
  <si>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</si>
  <si>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</si>
  <si>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</si>
  <si>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</si>
  <si>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</si>
  <si>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</si>
  <si>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</si>
  <si>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</si>
  <si>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</si>
  <si>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</si>
  <si>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</si>
  <si>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</si>
  <si>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</si>
  <si>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</si>
  <si>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</si>
  <si>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</si>
  <si>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</si>
  <si>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</si>
  <si>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</si>
  <si>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</si>
  <si>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</si>
  <si>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</si>
  <si>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</si>
  <si>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</si>
  <si>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</si>
  <si>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</si>
  <si>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</si>
  <si>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</si>
  <si>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</si>
  <si>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</si>
  <si>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</si>
  <si>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</si>
  <si>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</si>
  <si>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</si>
  <si>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</si>
  <si>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</si>
  <si>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</si>
  <si>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</si>
  <si>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</si>
  <si>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</si>
  <si>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</si>
  <si>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</si>
  <si>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</si>
  <si>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</si>
  <si>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</si>
  <si>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</si>
  <si>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</si>
  <si>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</si>
  <si>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</si>
  <si>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</si>
  <si>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</si>
  <si>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</si>
  <si>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</si>
  <si>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</si>
  <si>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</si>
  <si>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</si>
  <si>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</si>
  <si>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</si>
  <si>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</si>
  <si>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</si>
  <si>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</si>
  <si>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</si>
  <si>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</si>
  <si>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</si>
  <si>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</si>
  <si>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</si>
  <si>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</si>
  <si>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</si>
  <si>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</si>
  <si>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</si>
  <si>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</si>
  <si>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</si>
  <si>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</si>
  <si>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</si>
  <si>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</si>
  <si>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</si>
  <si>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</si>
  <si>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</si>
  <si>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</si>
  <si>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</si>
  <si>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</si>
  <si>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</si>
  <si>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</si>
  <si>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</si>
  <si>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</si>
  <si>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</si>
  <si>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</si>
  <si>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</si>
  <si>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</si>
  <si>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</si>
  <si>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</si>
  <si>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</si>
  <si>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</si>
  <si>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</si>
  <si>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</si>
  <si>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</si>
  <si>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</si>
  <si>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</si>
  <si>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</si>
  <si>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</si>
  <si>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</si>
  <si>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</si>
  <si>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</si>
  <si>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</si>
  <si>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</si>
  <si>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</si>
  <si>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</si>
  <si>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</si>
  <si>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</si>
  <si>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</si>
  <si>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</si>
  <si>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</si>
  <si>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</si>
  <si>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</si>
  <si>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</si>
  <si>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</si>
  <si>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</si>
  <si>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</si>
  <si>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</si>
  <si>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</si>
  <si>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</si>
  <si>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</si>
  <si>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</si>
  <si>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</si>
  <si>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</si>
  <si>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</si>
  <si>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</si>
  <si>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</si>
  <si>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</si>
  <si>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</si>
  <si>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</si>
  <si>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</si>
  <si>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</si>
  <si>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</si>
  <si>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</si>
  <si>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</si>
  <si>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</si>
  <si>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</si>
  <si>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</si>
  <si>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</si>
  <si>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</si>
  <si>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</si>
  <si>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</si>
  <si>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</si>
  <si>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</si>
  <si>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</si>
  <si>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</si>
  <si>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</si>
  <si>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</si>
  <si>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</si>
  <si>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</si>
  <si>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</si>
  <si>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</si>
  <si>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</si>
  <si>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</si>
  <si>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</si>
  <si>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</si>
  <si>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</si>
  <si>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</si>
  <si>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</si>
  <si>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</si>
  <si>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</si>
  <si>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</si>
  <si>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</si>
  <si>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</si>
  <si>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</si>
  <si>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</si>
  <si>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</si>
  <si>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</si>
  <si>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</si>
  <si>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</si>
  <si>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</si>
  <si>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</si>
  <si>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</si>
  <si>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</si>
  <si>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</si>
  <si>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</si>
  <si>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</si>
  <si>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</si>
  <si>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</si>
  <si>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</si>
  <si>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</si>
  <si>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</si>
  <si>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</si>
  <si>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</si>
  <si>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</si>
  <si>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</si>
  <si>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</si>
  <si>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</si>
  <si>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</si>
  <si>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</si>
  <si>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</si>
  <si>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</si>
  <si>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</si>
  <si>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</si>
  <si>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</si>
  <si>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</si>
  <si>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</si>
  <si>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</si>
  <si>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</si>
  <si>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</si>
  <si>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</si>
  <si>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</si>
  <si>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</si>
  <si>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</si>
  <si>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</si>
  <si>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</si>
  <si>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</si>
  <si>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</si>
  <si>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</si>
  <si>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</si>
  <si>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</si>
  <si>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</si>
  <si>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</si>
  <si>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</si>
  <si>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</si>
  <si>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</si>
  <si>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</si>
  <si>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</si>
  <si>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</si>
  <si>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</si>
  <si>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</si>
  <si>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</si>
  <si>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</si>
  <si>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</si>
  <si>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</si>
  <si>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</si>
  <si>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</si>
  <si>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</si>
  <si>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</si>
  <si>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</si>
  <si>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</si>
  <si>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</si>
  <si>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</si>
  <si>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</si>
  <si>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</si>
  <si>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</si>
  <si>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</si>
  <si>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</si>
  <si>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</si>
  <si>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</si>
  <si>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</si>
  <si>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</si>
  <si>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</si>
  <si>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</si>
  <si>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</si>
  <si>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</si>
  <si>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</si>
  <si>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</si>
  <si>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</si>
  <si>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</si>
  <si>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</si>
  <si>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</si>
  <si>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</si>
  <si>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</si>
  <si>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</si>
  <si>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</si>
  <si>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</si>
  <si>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</si>
  <si>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</si>
  <si>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</si>
  <si>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</si>
  <si>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</si>
  <si>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</si>
  <si>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</si>
  <si>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</si>
  <si>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</si>
  <si>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</si>
  <si>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</si>
  <si>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</si>
  <si>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</si>
  <si>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</si>
  <si>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</si>
  <si>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</si>
  <si>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</si>
  <si>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</si>
  <si>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</si>
  <si>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</si>
  <si>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</si>
  <si>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</si>
  <si>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</si>
  <si>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</si>
  <si>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</si>
  <si>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</si>
  <si>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</si>
  <si>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</si>
  <si>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</si>
  <si>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</si>
  <si>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</si>
  <si>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</si>
  <si>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</si>
  <si>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</si>
  <si>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</si>
  <si>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</si>
  <si>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</si>
  <si>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</si>
  <si>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</si>
  <si>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</si>
  <si>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</si>
  <si>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</si>
  <si>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</si>
  <si>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</si>
  <si>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</si>
  <si>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</si>
  <si>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</si>
  <si>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</si>
  <si>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</si>
  <si>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</si>
  <si>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</si>
  <si>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</si>
  <si>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</si>
  <si>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</si>
  <si>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</si>
  <si>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</si>
  <si>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</si>
  <si>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</si>
  <si>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</si>
  <si>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</si>
  <si>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</si>
  <si>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</si>
  <si>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</si>
  <si>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</si>
  <si>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</si>
  <si>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</si>
  <si>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</si>
  <si>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</si>
  <si>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</si>
  <si>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</si>
  <si>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</si>
  <si>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</si>
  <si>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</si>
  <si>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</si>
  <si>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</si>
  <si>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</si>
  <si>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</si>
  <si>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</si>
  <si>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</si>
  <si>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</si>
  <si>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</si>
  <si>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</si>
  <si>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</si>
  <si>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</si>
  <si>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</si>
  <si>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</si>
  <si>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</si>
  <si>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</si>
  <si>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</si>
  <si>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</si>
  <si>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</si>
  <si>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</si>
  <si>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</si>
  <si>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</si>
  <si>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</si>
  <si>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</si>
  <si>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</si>
  <si>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</si>
  <si>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</si>
  <si>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</si>
  <si>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</si>
  <si>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</si>
  <si>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</si>
  <si>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</si>
  <si>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</si>
  <si>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</si>
  <si>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</si>
  <si>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</si>
  <si>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</si>
  <si>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</si>
  <si>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</si>
  <si>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</si>
  <si>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</si>
  <si>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</si>
  <si>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</si>
  <si>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</si>
  <si>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</si>
  <si>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</si>
  <si>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</si>
  <si>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</si>
  <si>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</si>
  <si>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</si>
  <si>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</si>
  <si>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</si>
  <si>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</si>
  <si>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</si>
  <si>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</si>
  <si>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</si>
  <si>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</si>
  <si>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</si>
  <si>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</si>
  <si>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</si>
  <si>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</si>
  <si>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</si>
  <si>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</si>
  <si>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</si>
  <si>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</si>
  <si>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</si>
  <si>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</si>
  <si>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</si>
  <si>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</si>
  <si>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</si>
  <si>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</si>
  <si>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</si>
  <si>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</si>
  <si>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</si>
  <si>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</si>
  <si>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</si>
  <si>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</si>
  <si>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</si>
  <si>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</si>
  <si>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</si>
  <si>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</si>
  <si>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</si>
  <si>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</si>
  <si>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</si>
  <si>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</si>
  <si>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</si>
  <si>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</si>
  <si>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</si>
  <si>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</si>
  <si>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</si>
  <si>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</si>
  <si>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</si>
  <si>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</si>
  <si>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</si>
  <si>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</si>
  <si>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</si>
  <si>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</si>
  <si>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</si>
  <si>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</si>
  <si>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</si>
  <si>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</si>
  <si>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</si>
  <si>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</si>
  <si>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</si>
  <si>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</si>
  <si>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</si>
  <si>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</si>
  <si>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</si>
  <si>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</si>
  <si>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</si>
  <si>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</si>
  <si>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</si>
  <si>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</si>
  <si>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</si>
  <si>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</si>
  <si>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</si>
  <si>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</si>
  <si>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</si>
  <si>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</si>
  <si>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</si>
  <si>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</si>
  <si>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</si>
  <si>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</si>
  <si>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</si>
  <si>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</si>
  <si>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</si>
  <si>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</si>
  <si>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</si>
  <si>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</si>
  <si>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</si>
  <si>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</si>
  <si>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</si>
  <si>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</si>
  <si>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</si>
  <si>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</si>
  <si>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</si>
  <si>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</si>
  <si>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</si>
  <si>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</si>
  <si>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</si>
  <si>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</si>
  <si>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</si>
  <si>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</si>
  <si>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</si>
  <si>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</si>
  <si>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</si>
  <si>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</si>
  <si>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</si>
  <si>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</si>
  <si>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</si>
  <si>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</si>
  <si>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</si>
  <si>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</si>
  <si>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</si>
  <si>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</si>
  <si>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</si>
  <si>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</si>
  <si>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</si>
  <si>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</si>
  <si>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</si>
  <si>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</si>
  <si>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</si>
  <si>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</si>
  <si>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</si>
  <si>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</si>
  <si>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</si>
  <si>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</si>
  <si>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</si>
  <si>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</si>
  <si>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</si>
  <si>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</si>
  <si>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</si>
  <si>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</si>
  <si>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</si>
  <si>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</si>
  <si>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</si>
  <si>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</si>
  <si>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</si>
  <si>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</si>
  <si>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</si>
  <si>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</si>
  <si>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</si>
  <si>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</si>
  <si>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</si>
  <si>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</si>
  <si>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</si>
  <si>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</si>
  <si>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</si>
  <si>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</si>
  <si>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</si>
  <si>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</si>
  <si>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</si>
  <si>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</si>
  <si>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</si>
  <si>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</si>
  <si>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</si>
  <si>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</si>
  <si>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</si>
  <si>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</si>
  <si>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</si>
  <si>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</si>
  <si>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</si>
  <si>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</si>
  <si>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</si>
  <si>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</si>
  <si>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</si>
  <si>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</si>
  <si>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</si>
  <si>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</si>
  <si>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</si>
  <si>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</si>
  <si>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</si>
  <si>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</si>
  <si>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</si>
  <si>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</si>
  <si>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</si>
  <si>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</si>
  <si>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</si>
  <si>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</si>
  <si>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</si>
  <si>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</si>
  <si>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</si>
  <si>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</si>
  <si>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</si>
  <si>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</si>
  <si>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</si>
  <si>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</si>
  <si>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</si>
  <si>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</si>
  <si>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</si>
  <si>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</si>
  <si>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</si>
  <si>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</si>
  <si>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</si>
  <si>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</si>
  <si>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</si>
  <si>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</si>
  <si>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</si>
  <si>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</si>
  <si>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</si>
  <si>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</si>
  <si>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</si>
  <si>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</si>
  <si>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</si>
  <si>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</si>
  <si>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</si>
  <si>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</si>
  <si>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</si>
  <si>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</si>
  <si>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</si>
  <si>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</si>
  <si>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</si>
  <si>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</si>
  <si>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</si>
  <si>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</si>
  <si>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</si>
  <si>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</si>
  <si>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</si>
  <si>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</si>
  <si>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</si>
  <si>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</si>
  <si>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</si>
  <si>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</si>
  <si>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</si>
  <si>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</si>
  <si>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</si>
  <si>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</si>
  <si>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</si>
  <si>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</si>
  <si>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</si>
  <si>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</si>
  <si>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</si>
  <si>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</si>
  <si>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</si>
  <si>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</si>
  <si>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</si>
  <si>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</si>
  <si>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</si>
  <si>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</si>
  <si>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</si>
  <si>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</si>
  <si>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</si>
  <si>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</si>
  <si>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</si>
  <si>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</si>
  <si>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</si>
  <si>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</si>
  <si>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</si>
  <si>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</si>
  <si>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</si>
  <si>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</si>
  <si>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</si>
  <si>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</si>
  <si>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</si>
  <si>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</si>
  <si>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</si>
  <si>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</si>
  <si>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</si>
  <si>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</si>
  <si>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</si>
  <si>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</si>
  <si>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</si>
  <si>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</si>
  <si>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</si>
  <si>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</si>
  <si>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</si>
  <si>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</si>
  <si>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</si>
  <si>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</si>
  <si>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</si>
  <si>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</si>
  <si>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</si>
  <si>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</si>
  <si>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</si>
  <si>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</si>
  <si>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</si>
  <si>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</si>
  <si>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</si>
  <si>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</si>
  <si>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</si>
  <si>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</si>
  <si>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</si>
  <si>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</si>
  <si>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</si>
  <si>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</si>
  <si>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</si>
  <si>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</si>
  <si>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</si>
  <si>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</si>
  <si>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</si>
  <si>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</si>
  <si>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</si>
  <si>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</si>
  <si>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</si>
  <si>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</si>
  <si>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</si>
  <si>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</si>
  <si>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</si>
  <si>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</si>
  <si>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</si>
  <si>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</si>
  <si>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</si>
  <si>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</si>
  <si>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</si>
  <si>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</si>
  <si>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</si>
  <si>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</si>
  <si>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</si>
  <si>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</si>
  <si>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</si>
  <si>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</si>
  <si>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</si>
  <si>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</si>
  <si>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</si>
  <si>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</si>
  <si>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</si>
  <si>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</si>
  <si>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</si>
  <si>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</si>
  <si>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</si>
  <si>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</si>
  <si>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</si>
  <si>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</si>
  <si>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</si>
  <si>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</si>
  <si>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</si>
  <si>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</si>
  <si>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</si>
  <si>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</si>
  <si>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</si>
  <si>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</si>
  <si>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</si>
  <si>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</si>
  <si>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</si>
  <si>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</si>
  <si>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</si>
  <si>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</si>
  <si>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</si>
  <si>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</si>
  <si>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</si>
  <si>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</si>
  <si>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</si>
  <si>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</si>
  <si>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</si>
  <si>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</si>
  <si>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</si>
  <si>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</si>
  <si>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</si>
  <si>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</si>
  <si>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</si>
  <si>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</si>
  <si>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</si>
  <si>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</si>
  <si>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</si>
  <si>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</si>
  <si>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</si>
  <si>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</si>
  <si>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</si>
  <si>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</si>
  <si>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</si>
  <si>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</si>
  <si>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</si>
  <si>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</si>
  <si>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</si>
  <si>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</si>
  <si>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</si>
  <si>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</si>
  <si>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</si>
  <si>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</si>
  <si>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</si>
  <si>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</si>
  <si>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</si>
  <si>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</si>
  <si>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</si>
  <si>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</si>
  <si>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</si>
  <si>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</si>
  <si>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</si>
  <si>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</si>
  <si>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</si>
  <si>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</si>
  <si>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</si>
  <si>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</si>
  <si>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</si>
  <si>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</si>
  <si>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</si>
  <si>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</si>
  <si>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</si>
  <si>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</si>
  <si>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</si>
  <si>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</si>
  <si>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</si>
  <si>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</si>
  <si>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</si>
  <si>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</si>
  <si>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</si>
  <si>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</si>
  <si>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</si>
  <si>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</si>
  <si>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</si>
  <si>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</si>
  <si>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</si>
  <si>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</si>
  <si>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</si>
  <si>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</si>
  <si>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</si>
  <si>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</si>
  <si>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</si>
  <si>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</si>
  <si>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</si>
  <si>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</si>
  <si>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</si>
  <si>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</si>
  <si>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</si>
  <si>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</si>
  <si>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</si>
  <si>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</si>
  <si>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</si>
  <si>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</si>
  <si>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</si>
  <si>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</si>
  <si>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</si>
  <si>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</si>
  <si>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</si>
  <si>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</si>
  <si>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</si>
  <si>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</si>
  <si>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</si>
  <si>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</si>
  <si>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</si>
  <si>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</si>
  <si>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</si>
  <si>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</si>
  <si>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</si>
  <si>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</si>
  <si>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</si>
  <si>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</si>
  <si>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</si>
  <si>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</si>
  <si>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</si>
  <si>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</si>
  <si>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</si>
  <si>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</si>
  <si>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</si>
  <si>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</si>
  <si>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</si>
  <si>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</si>
  <si>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</si>
  <si>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</si>
  <si>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</si>
  <si>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</si>
  <si>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</si>
  <si>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</si>
  <si>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</si>
  <si>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</si>
  <si>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</si>
  <si>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</si>
  <si>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</si>
  <si>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</si>
  <si>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</si>
  <si>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</si>
  <si>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</si>
  <si>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</si>
  <si>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</si>
  <si>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</si>
  <si>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</si>
  <si>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</si>
  <si>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</si>
  <si>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</si>
  <si>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</si>
  <si>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</si>
  <si>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</si>
  <si>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</si>
  <si>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</si>
  <si>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</si>
  <si>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</si>
  <si>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</si>
  <si>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</si>
  <si>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</si>
  <si>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</si>
  <si>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</si>
  <si>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</si>
  <si>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</si>
  <si>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</si>
  <si>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</si>
  <si>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</si>
  <si>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</si>
  <si>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</si>
  <si>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</si>
  <si>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</si>
  <si>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</si>
  <si>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</si>
  <si>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</si>
  <si>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</si>
  <si>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</si>
  <si>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</si>
  <si>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</si>
  <si>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</si>
  <si>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</si>
  <si>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</si>
  <si>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</si>
  <si>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</si>
  <si>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</si>
  <si>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</si>
  <si>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</si>
  <si>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</si>
  <si>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</si>
  <si>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</si>
  <si>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</si>
  <si>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</si>
  <si>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</si>
  <si>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</si>
  <si>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</si>
  <si>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</si>
  <si>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</si>
  <si>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</si>
  <si>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</si>
  <si>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</si>
  <si>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</si>
  <si>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</si>
  <si>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</si>
  <si>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</si>
  <si>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</si>
  <si>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</si>
  <si>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</si>
  <si>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</si>
  <si>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</si>
  <si>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</si>
  <si>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</si>
  <si>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</si>
  <si>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</si>
  <si>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</si>
  <si>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</si>
  <si>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</si>
  <si>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</si>
  <si>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</si>
  <si>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</si>
  <si>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</si>
  <si>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</si>
  <si>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</si>
  <si>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</si>
  <si>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</si>
  <si>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</si>
  <si>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</si>
  <si>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</si>
  <si>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</si>
  <si>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</si>
  <si>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</si>
  <si>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</si>
  <si>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</si>
  <si>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</si>
  <si>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</si>
  <si>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</si>
  <si>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</si>
  <si>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</si>
  <si>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</si>
  <si>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</si>
  <si>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</si>
  <si>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</si>
  <si>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</si>
  <si>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</si>
  <si>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</si>
  <si>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</si>
  <si>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</si>
  <si>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</si>
  <si>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</si>
  <si>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</si>
  <si>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</si>
  <si>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</si>
  <si>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</si>
  <si>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</si>
  <si>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</si>
  <si>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</si>
  <si>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</si>
  <si>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</si>
  <si>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</si>
  <si>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</si>
  <si>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</si>
  <si>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</si>
  <si>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</si>
  <si>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</si>
  <si>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</si>
  <si>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</si>
  <si>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</si>
  <si>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</si>
  <si>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</si>
  <si>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</si>
  <si>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</si>
  <si>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</si>
  <si>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</si>
  <si>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</si>
  <si>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</si>
  <si>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</si>
  <si>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</si>
  <si>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</si>
  <si>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</si>
  <si>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</si>
  <si>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</si>
  <si>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</si>
  <si>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</si>
  <si>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</si>
  <si>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</si>
  <si>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</si>
  <si>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</si>
  <si>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</si>
  <si>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</si>
  <si>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</si>
  <si>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</si>
  <si>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</si>
  <si>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</si>
  <si>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</si>
  <si>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</si>
  <si>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</si>
  <si>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</si>
  <si>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</si>
  <si>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</si>
  <si>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</si>
  <si>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</si>
  <si>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</si>
  <si>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</si>
  <si>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</si>
  <si>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</si>
  <si>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</si>
  <si>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</si>
  <si>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</si>
  <si>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</si>
  <si>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</si>
  <si>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</si>
  <si>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</si>
  <si>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</si>
  <si>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</si>
  <si>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</si>
  <si>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</si>
  <si>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</si>
  <si>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</si>
  <si>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</si>
  <si>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</si>
  <si>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</si>
  <si>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</si>
  <si>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</si>
  <si>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</si>
  <si>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</si>
  <si>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</si>
  <si>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</si>
  <si>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</si>
  <si>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</si>
  <si>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</si>
  <si>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</si>
  <si>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</si>
  <si>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</si>
  <si>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</si>
  <si>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</si>
  <si>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</si>
  <si>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</si>
  <si>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</si>
  <si>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</si>
  <si>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</si>
  <si>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</si>
  <si>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</si>
  <si>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</si>
  <si>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</si>
  <si>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</si>
  <si>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</si>
  <si>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</si>
  <si>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</si>
  <si>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</si>
  <si>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</si>
  <si>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</si>
  <si>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</si>
  <si>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</si>
  <si>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</si>
  <si>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</si>
  <si>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</si>
  <si>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</si>
  <si>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</si>
  <si>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</si>
  <si>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</si>
  <si>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</si>
  <si>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</si>
  <si>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</si>
  <si>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</si>
  <si>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</si>
  <si>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</si>
  <si>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</si>
  <si>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</si>
  <si>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</si>
  <si>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</si>
  <si>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</si>
  <si>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</si>
  <si>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</si>
  <si>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</si>
  <si>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</si>
  <si>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</si>
  <si>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</si>
  <si>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</si>
  <si>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</si>
  <si>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</si>
  <si>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</si>
  <si>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</si>
  <si>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</si>
  <si>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</si>
  <si>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</si>
  <si>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</si>
  <si>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</si>
  <si>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</si>
  <si>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</si>
  <si>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</si>
  <si>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</si>
  <si>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</si>
  <si>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</si>
  <si>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</si>
  <si>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</si>
  <si>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</si>
  <si>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</si>
  <si>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</si>
  <si>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</si>
  <si>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</si>
  <si>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</si>
  <si>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</si>
  <si>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</si>
  <si>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</si>
  <si>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</si>
  <si>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</si>
  <si>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</si>
  <si>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</si>
  <si>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</si>
  <si>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</si>
  <si>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</si>
  <si>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</si>
  <si>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</si>
  <si>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</si>
  <si>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</si>
  <si>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</si>
  <si>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</si>
  <si>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</si>
  <si>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</si>
  <si>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</si>
  <si>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</si>
  <si>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</si>
  <si>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</si>
  <si>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</si>
  <si>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</si>
  <si>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</si>
  <si>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</si>
  <si>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</si>
  <si>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</si>
  <si>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</si>
  <si>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</si>
  <si>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</si>
  <si>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</si>
  <si>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</si>
  <si>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</si>
  <si>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</si>
  <si>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</si>
  <si>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</si>
  <si>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</si>
  <si>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</si>
  <si>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</si>
  <si>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</si>
  <si>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</si>
  <si>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</si>
  <si>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</si>
  <si>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</si>
  <si>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</si>
  <si>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</si>
  <si>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</si>
  <si>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</si>
  <si>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</si>
  <si>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</si>
  <si>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</si>
  <si>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</si>
  <si>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</si>
  <si>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</si>
  <si>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</si>
  <si>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</si>
  <si>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</si>
  <si>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</si>
  <si>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</si>
  <si>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</si>
  <si>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</si>
  <si>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</si>
  <si>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</si>
  <si>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</si>
  <si>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</si>
  <si>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</si>
  <si>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</si>
  <si>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</si>
  <si>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</si>
  <si>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</si>
  <si>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</si>
  <si>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</si>
  <si>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</si>
  <si>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</si>
  <si>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</si>
  <si>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</si>
  <si>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</si>
  <si>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</si>
  <si>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</si>
  <si>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</si>
  <si>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</si>
  <si>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</si>
  <si>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</si>
  <si>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</si>
  <si>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</si>
  <si>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</si>
  <si>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</si>
  <si>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</si>
  <si>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</si>
  <si>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</si>
  <si>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</si>
  <si>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</si>
  <si>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</si>
  <si>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</si>
  <si>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</si>
  <si>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</si>
  <si>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</si>
  <si>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</si>
  <si>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</si>
  <si>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</si>
  <si>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</si>
  <si>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</si>
  <si>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</si>
  <si>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</si>
  <si>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</si>
  <si>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</si>
  <si>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</si>
  <si>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</si>
  <si>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</si>
  <si>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</si>
  <si>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</si>
  <si>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</si>
  <si>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</si>
  <si>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</si>
  <si>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</si>
  <si>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</si>
  <si>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</si>
  <si>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</si>
  <si>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</si>
  <si>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</si>
  <si>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</si>
  <si>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</si>
  <si>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</si>
  <si>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</si>
  <si>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</si>
  <si>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</si>
  <si>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</si>
  <si>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</si>
  <si>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</si>
  <si>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</si>
  <si>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</si>
  <si>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</si>
  <si>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</si>
  <si>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</si>
  <si>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</si>
  <si>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</si>
  <si>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</si>
  <si>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</si>
  <si>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</si>
  <si>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</si>
  <si>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</si>
  <si>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</si>
  <si>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</si>
  <si>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</si>
  <si>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</si>
  <si>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</si>
  <si>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</si>
  <si>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</si>
  <si>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</si>
  <si>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</si>
  <si>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</si>
  <si>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</si>
  <si>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</si>
  <si>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</si>
  <si>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</si>
  <si>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</si>
  <si>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</si>
  <si>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</si>
  <si>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</si>
  <si>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</si>
  <si>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</si>
  <si>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</si>
  <si>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</si>
  <si>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</si>
  <si>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</si>
  <si>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</si>
  <si>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</si>
  <si>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</si>
  <si>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</si>
  <si>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</si>
  <si>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</si>
  <si>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</si>
  <si>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</si>
  <si>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</si>
  <si>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</si>
  <si>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</si>
  <si>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</si>
  <si>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</si>
  <si>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</si>
  <si>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</si>
  <si>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</si>
  <si>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</si>
  <si>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</si>
  <si>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</si>
  <si>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</si>
  <si>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</si>
  <si>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</si>
  <si>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</si>
  <si>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</si>
  <si>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</si>
  <si>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</si>
  <si>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</si>
  <si>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</si>
  <si>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</si>
  <si>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</si>
  <si>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</si>
  <si>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</si>
  <si>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</si>
  <si>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</si>
  <si>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</si>
  <si>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</si>
  <si>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</si>
  <si>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</si>
  <si>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</si>
  <si>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</si>
  <si>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</si>
  <si>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</si>
  <si>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</si>
  <si>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</si>
  <si>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</si>
  <si>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</si>
  <si>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</si>
  <si>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</si>
  <si>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</si>
  <si>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</si>
  <si>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</si>
  <si>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</si>
  <si>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</si>
  <si>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</si>
  <si>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</si>
  <si>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</si>
  <si>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</si>
  <si>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</si>
  <si>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</si>
  <si>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</si>
  <si>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</si>
  <si>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</si>
  <si>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</si>
  <si>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</si>
  <si>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</si>
  <si>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</si>
  <si>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</si>
  <si>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</si>
  <si>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</si>
  <si>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</si>
  <si>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</si>
  <si>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</si>
  <si>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</si>
  <si>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</si>
  <si>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</si>
  <si>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</si>
  <si>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</si>
  <si>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</si>
  <si>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</si>
  <si>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</si>
  <si>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</si>
  <si>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</si>
  <si>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</si>
  <si>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</si>
  <si>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</si>
  <si>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</si>
  <si>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</si>
  <si>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</si>
  <si>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</si>
  <si>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</si>
  <si>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</si>
  <si>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</si>
  <si>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</si>
  <si>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</si>
  <si>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</si>
  <si>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</si>
  <si>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</si>
  <si>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</si>
  <si>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</si>
  <si>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</si>
  <si>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</si>
  <si>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</si>
  <si>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</si>
  <si>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</si>
  <si>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</si>
  <si>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</si>
  <si>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</si>
  <si>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</si>
  <si>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</si>
  <si>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</si>
  <si>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</si>
  <si>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</si>
  <si>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</si>
  <si>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</si>
  <si>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</si>
  <si>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</si>
  <si>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</si>
  <si>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</si>
  <si>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</si>
  <si>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</si>
  <si>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</si>
  <si>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</si>
  <si>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</si>
  <si>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</si>
  <si>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</si>
  <si>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</si>
  <si>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</si>
  <si>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</si>
  <si>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</si>
  <si>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</si>
  <si>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</si>
  <si>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</si>
  <si>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</si>
  <si>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</si>
  <si>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</si>
  <si>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</si>
  <si>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</si>
  <si>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</si>
  <si>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</si>
  <si>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</si>
  <si>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</si>
  <si>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</si>
  <si>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</si>
  <si>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</si>
  <si>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</si>
  <si>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</si>
  <si>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</si>
  <si>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</si>
  <si>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</si>
  <si>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</si>
  <si>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</si>
  <si>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</si>
  <si>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</si>
  <si>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</si>
  <si>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</si>
  <si>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</si>
  <si>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</si>
  <si>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</si>
  <si>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</si>
  <si>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</si>
  <si>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</si>
  <si>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</si>
  <si>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</si>
  <si>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</si>
  <si>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</si>
  <si>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</si>
  <si>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</si>
  <si>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</si>
  <si>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</si>
  <si>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</si>
  <si>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</si>
  <si>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</si>
  <si>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</si>
  <si>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</si>
  <si>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</si>
  <si>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</si>
  <si>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</si>
  <si>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</si>
  <si>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</si>
  <si>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</si>
  <si>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</si>
  <si>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</si>
  <si>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</si>
  <si>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</si>
  <si>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</si>
  <si>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</si>
  <si>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</si>
  <si>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</si>
  <si>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</si>
  <si>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</si>
  <si>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</si>
  <si>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</si>
  <si>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</si>
  <si>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</si>
  <si>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</si>
  <si>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</si>
  <si>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</si>
  <si>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</si>
  <si>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</si>
  <si>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</si>
  <si>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</si>
  <si>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</si>
  <si>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</si>
  <si>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</si>
  <si>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</si>
  <si>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</si>
  <si>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</si>
  <si>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</si>
  <si>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</si>
  <si>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</si>
  <si>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</si>
  <si>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</si>
  <si>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</si>
  <si>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</si>
  <si>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</si>
  <si>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</si>
  <si>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</si>
  <si>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</si>
  <si>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</si>
  <si>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</si>
  <si>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</si>
  <si>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</si>
  <si>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</si>
  <si>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</si>
  <si>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</si>
  <si>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</si>
  <si>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</si>
  <si>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</si>
  <si>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</si>
  <si>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</si>
  <si>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</si>
  <si>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</si>
  <si>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</si>
  <si>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</si>
  <si>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</si>
  <si>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</si>
  <si>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</si>
  <si>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</si>
  <si>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</si>
  <si>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</si>
  <si>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</si>
  <si>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</si>
  <si>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</si>
  <si>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</si>
  <si>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</si>
  <si>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</si>
  <si>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</si>
  <si>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</si>
  <si>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</si>
  <si>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</si>
  <si>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</si>
  <si>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</si>
  <si>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</si>
  <si>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</si>
  <si>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</si>
  <si>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</si>
  <si>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</si>
  <si>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</si>
  <si>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</si>
  <si>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</si>
  <si>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</si>
  <si>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</si>
  <si>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</si>
  <si>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</si>
  <si>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</si>
  <si>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</si>
  <si>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</si>
  <si>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</si>
  <si>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</si>
  <si>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</si>
  <si>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</si>
  <si>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</si>
  <si>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</si>
  <si>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</si>
  <si>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</si>
  <si>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</si>
  <si>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</si>
  <si>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</si>
  <si>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</si>
  <si>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</si>
  <si>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</si>
  <si>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</si>
  <si>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</si>
  <si>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</si>
  <si>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</si>
  <si>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</si>
  <si>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</si>
  <si>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</si>
  <si>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</si>
  <si>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</si>
  <si>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</si>
  <si>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</si>
  <si>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</si>
  <si>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</si>
  <si>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</si>
  <si>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</si>
  <si>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</si>
  <si>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</si>
  <si>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</si>
  <si>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</si>
  <si>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</si>
  <si>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</si>
  <si>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</si>
  <si>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</si>
  <si>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</si>
  <si>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</si>
  <si>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</si>
  <si>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</si>
  <si>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</si>
  <si>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</si>
  <si>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</si>
  <si>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</si>
  <si>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</si>
  <si>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</si>
  <si>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</si>
  <si>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</si>
  <si>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</si>
  <si>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</si>
  <si>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</si>
  <si>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</si>
  <si>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</si>
  <si>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</si>
  <si>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</si>
  <si>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</si>
  <si>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</si>
  <si>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</si>
  <si>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</si>
  <si>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</si>
  <si>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</si>
  <si>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</si>
  <si>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</si>
  <si>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</si>
  <si>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</si>
  <si>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</si>
  <si>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</si>
  <si>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</si>
  <si>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</si>
  <si>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</si>
  <si>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</si>
  <si>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</si>
  <si>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</si>
  <si>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</si>
  <si>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</si>
  <si>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</si>
  <si>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</si>
  <si>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</si>
  <si>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</si>
  <si>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</si>
  <si>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</si>
  <si>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</si>
  <si>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</si>
  <si>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</si>
  <si>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</si>
  <si>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</si>
  <si>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</si>
  <si>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</si>
  <si>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</si>
  <si>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</si>
  <si>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</si>
  <si>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</si>
  <si>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</si>
  <si>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</si>
  <si>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</si>
  <si>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</si>
  <si>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</si>
  <si>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</si>
  <si>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</si>
  <si>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</si>
  <si>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</si>
  <si>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</si>
  <si>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</si>
  <si>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</si>
  <si>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</si>
  <si>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</si>
  <si>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</si>
  <si>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</si>
  <si>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</si>
  <si>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</si>
  <si>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</si>
  <si>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</si>
  <si>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</si>
  <si>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</si>
  <si>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</si>
  <si>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</si>
  <si>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</si>
  <si>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</si>
  <si>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</si>
  <si>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</si>
  <si>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</si>
  <si>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</si>
  <si>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</si>
  <si>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</si>
  <si>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</si>
  <si>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</si>
  <si>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</si>
  <si>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</si>
  <si>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</si>
  <si>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</si>
  <si>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</si>
  <si>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</si>
  <si>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</si>
  <si>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</si>
  <si>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</si>
  <si>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</si>
  <si>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</si>
  <si>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</si>
  <si>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</si>
  <si>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</si>
  <si>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</si>
  <si>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</si>
  <si>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</si>
  <si>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</si>
  <si>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</si>
  <si>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</si>
  <si>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</si>
  <si>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</si>
  <si>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</si>
  <si>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</si>
  <si>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</si>
  <si>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</si>
  <si>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</si>
  <si>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</si>
  <si>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</si>
  <si>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</si>
  <si>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</si>
  <si>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</si>
  <si>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</si>
  <si>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</si>
  <si>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</si>
  <si>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</si>
  <si>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</si>
  <si>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</si>
  <si>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</si>
  <si>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</si>
  <si>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</si>
  <si>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</si>
  <si>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</si>
  <si>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</si>
  <si>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</si>
  <si>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</si>
  <si>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</si>
  <si>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</si>
  <si>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</si>
  <si>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</si>
  <si>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</si>
  <si>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</si>
  <si>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</si>
  <si>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</si>
  <si>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</si>
  <si>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</si>
  <si>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</si>
  <si>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</si>
  <si>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</si>
  <si>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</si>
  <si>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</si>
  <si>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</si>
  <si>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</si>
  <si>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</si>
  <si>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</si>
  <si>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</si>
  <si>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</si>
  <si>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</si>
  <si>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</si>
  <si>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</si>
  <si>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</si>
  <si>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</si>
  <si>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</si>
  <si>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</si>
  <si>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</si>
  <si>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</si>
  <si>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</si>
  <si>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</si>
  <si>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</si>
  <si>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</si>
  <si>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</si>
  <si>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</si>
  <si>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</si>
  <si>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</si>
  <si>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</si>
  <si>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</si>
  <si>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</si>
  <si>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</si>
  <si>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</si>
  <si>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</si>
  <si>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</si>
  <si>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</si>
  <si>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</si>
  <si>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</si>
  <si>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</si>
  <si>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</si>
  <si>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</si>
  <si>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</si>
  <si>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</si>
  <si>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</si>
  <si>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</si>
  <si>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</si>
  <si>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</si>
  <si>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</si>
  <si>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</si>
  <si>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</si>
  <si>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</si>
  <si>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</si>
  <si>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</si>
  <si>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</si>
  <si>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</si>
  <si>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</si>
  <si>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</si>
  <si>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</si>
  <si>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</si>
  <si>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</si>
  <si>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</si>
  <si>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</si>
  <si>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</si>
  <si>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</si>
  <si>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</si>
  <si>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</si>
  <si>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</si>
  <si>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</si>
  <si>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</si>
  <si>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</si>
  <si>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</si>
  <si>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</si>
  <si>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</si>
  <si>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</si>
  <si>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</si>
  <si>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</si>
  <si>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</si>
  <si>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</si>
  <si>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</si>
  <si>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</si>
  <si>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</si>
  <si>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</si>
  <si>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</si>
  <si>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</si>
  <si>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</si>
  <si>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</si>
  <si>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</si>
  <si>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</si>
  <si>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</si>
  <si>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</si>
  <si>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</si>
  <si>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</si>
  <si>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</si>
  <si>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</si>
  <si>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</si>
  <si>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</si>
  <si>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</si>
  <si>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</si>
  <si>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</si>
  <si>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</si>
  <si>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</si>
  <si>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</si>
  <si>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</si>
  <si>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</si>
  <si>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</si>
  <si>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</si>
  <si>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</si>
  <si>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</si>
  <si>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</si>
  <si>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</si>
  <si>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</si>
  <si>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</si>
  <si>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</si>
  <si>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</si>
  <si>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</si>
  <si>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</si>
  <si>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</si>
  <si>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</si>
  <si>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</si>
  <si>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</si>
  <si>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</si>
  <si>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</si>
  <si>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</si>
  <si>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</si>
  <si>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</si>
  <si>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</si>
  <si>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</si>
  <si>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</si>
  <si>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</si>
  <si>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</si>
  <si>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</si>
  <si>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</si>
  <si>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</si>
  <si>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</si>
  <si>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</si>
  <si>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</si>
  <si>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</si>
  <si>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</si>
  <si>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</si>
  <si>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</si>
  <si>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</si>
  <si>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</si>
  <si>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</si>
  <si>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</si>
  <si>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</si>
  <si>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</si>
  <si>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</si>
  <si>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</si>
  <si>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</si>
  <si>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</si>
  <si>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</si>
  <si>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</si>
  <si>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</si>
  <si>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</si>
  <si>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</si>
  <si>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</si>
  <si>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</si>
  <si>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</si>
  <si>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</si>
  <si>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</si>
  <si>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</si>
  <si>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</si>
  <si>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</si>
  <si>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</si>
  <si>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</si>
  <si>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</si>
  <si>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</si>
  <si>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</si>
  <si>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</si>
  <si>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</si>
  <si>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</si>
  <si>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</si>
  <si>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</si>
  <si>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</si>
  <si>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</si>
  <si>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</si>
  <si>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</si>
  <si>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</si>
  <si>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</si>
  <si>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</si>
  <si>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</si>
  <si>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</si>
  <si>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</si>
  <si>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</si>
  <si>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</si>
  <si>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</si>
  <si>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</si>
  <si>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</si>
  <si>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</si>
  <si>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</si>
  <si>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</si>
  <si>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</si>
  <si>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</si>
  <si>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</si>
  <si>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</si>
  <si>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</si>
  <si>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</si>
  <si>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</si>
  <si>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</si>
  <si>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</si>
  <si>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</si>
  <si>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</si>
  <si>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</si>
  <si>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</si>
  <si>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</si>
  <si>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</si>
  <si>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</si>
  <si>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</si>
  <si>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</si>
  <si>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</si>
  <si>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</si>
  <si>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</si>
  <si>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</si>
  <si>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</si>
  <si>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</si>
  <si>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</si>
  <si>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</si>
  <si>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</si>
  <si>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</si>
  <si>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</si>
  <si>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</si>
  <si>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</si>
  <si>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</si>
  <si>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</si>
  <si>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</si>
  <si>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</si>
  <si>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</si>
  <si>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</si>
  <si>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</si>
  <si>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</si>
  <si>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</si>
  <si>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</si>
  <si>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</si>
  <si>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</si>
  <si>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</si>
  <si>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</si>
  <si>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</si>
  <si>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</si>
  <si>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</si>
  <si>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</si>
  <si>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</si>
  <si>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</si>
  <si>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</si>
  <si>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</si>
  <si>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</si>
  <si>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</si>
  <si>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</si>
  <si>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</si>
  <si>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</si>
  <si>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</si>
  <si>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</si>
  <si>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</si>
  <si>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</si>
  <si>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</si>
  <si>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</si>
  <si>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</si>
  <si>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</si>
  <si>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</si>
  <si>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</si>
  <si>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</si>
  <si>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</si>
  <si>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</si>
  <si>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</si>
  <si>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</si>
  <si>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</si>
  <si>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</si>
  <si>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</si>
  <si>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</si>
  <si>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</si>
  <si>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</si>
  <si>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</si>
  <si>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</si>
  <si>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</si>
  <si>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</si>
  <si>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</si>
  <si>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</si>
  <si>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</si>
  <si>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</si>
  <si>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</si>
  <si>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</si>
  <si>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</si>
  <si>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</si>
  <si>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</si>
  <si>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</si>
  <si>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</si>
  <si>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</si>
  <si>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</si>
  <si>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</si>
  <si>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</si>
  <si>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</si>
  <si>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</si>
  <si>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</si>
  <si>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</si>
  <si>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</si>
  <si>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</si>
  <si>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</si>
  <si>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</si>
  <si>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</si>
  <si>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</si>
  <si>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</si>
  <si>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</si>
  <si>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</si>
  <si>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</si>
  <si>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</si>
  <si>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</si>
  <si>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</si>
  <si>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</si>
  <si>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</si>
  <si>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</si>
  <si>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</si>
  <si>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</si>
  <si>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</si>
  <si>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</si>
  <si>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</si>
  <si>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</si>
  <si>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</si>
  <si>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</si>
  <si>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</si>
  <si>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</si>
  <si>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</si>
  <si>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</si>
  <si>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</si>
  <si>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</si>
  <si>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</si>
  <si>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</si>
  <si>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</si>
  <si>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</si>
  <si>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</si>
  <si>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</si>
  <si>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</si>
  <si>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</si>
  <si>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</si>
  <si>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</si>
  <si>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</si>
  <si>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</si>
  <si>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</si>
  <si>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</si>
  <si>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</si>
  <si>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</si>
  <si>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</si>
  <si>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</si>
  <si>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</si>
  <si>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</si>
  <si>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</si>
  <si>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</si>
  <si>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</si>
  <si>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</si>
  <si>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</si>
  <si>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</si>
  <si>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</si>
  <si>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</si>
  <si>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</si>
  <si>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</si>
  <si>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</si>
  <si>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</si>
  <si>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</si>
  <si>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</si>
  <si>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</si>
  <si>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</si>
  <si>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</si>
  <si>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</si>
  <si>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</si>
  <si>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</si>
  <si>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</si>
  <si>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</si>
  <si>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</si>
  <si>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</si>
  <si>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</si>
  <si>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</si>
  <si>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</si>
  <si>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</si>
  <si>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</si>
  <si>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</si>
  <si>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</si>
  <si>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</si>
  <si>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</si>
  <si>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</si>
  <si>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</si>
  <si>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</si>
  <si>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</si>
  <si>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</si>
  <si>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</si>
  <si>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</si>
  <si>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</si>
  <si>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</si>
  <si>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</si>
  <si>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</si>
  <si>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</si>
  <si>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</si>
  <si>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</si>
  <si>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</si>
  <si>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</si>
  <si>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</si>
  <si>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</si>
  <si>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</si>
  <si>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</si>
  <si>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</si>
  <si>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</si>
  <si>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</si>
  <si>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</si>
  <si>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</si>
  <si>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</si>
  <si>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</si>
  <si>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</si>
  <si>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</si>
  <si>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</si>
  <si>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</si>
  <si>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</si>
  <si>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</si>
  <si>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</si>
  <si>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</si>
  <si>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</si>
  <si>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</si>
  <si>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</si>
  <si>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</si>
  <si>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</si>
  <si>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</si>
  <si>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</si>
  <si>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</si>
  <si>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</si>
  <si>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</si>
  <si>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</si>
  <si>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</si>
  <si>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</si>
  <si>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</si>
  <si>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</si>
  <si>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</si>
  <si>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</si>
  <si>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</si>
  <si>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</si>
  <si>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</si>
  <si>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</si>
  <si>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</si>
  <si>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</si>
  <si>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</si>
  <si>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</si>
  <si>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</si>
  <si>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</si>
  <si>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</si>
  <si>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</si>
  <si>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</si>
  <si>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</si>
  <si>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</si>
  <si>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</si>
  <si>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</si>
  <si>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</si>
  <si>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</si>
  <si>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</si>
  <si>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</si>
  <si>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</si>
  <si>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</si>
  <si>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</si>
  <si>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</si>
  <si>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</si>
  <si>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</si>
  <si>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</si>
  <si>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</si>
  <si>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</si>
  <si>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</si>
  <si>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</si>
  <si>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</si>
  <si>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</si>
  <si>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</si>
  <si>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</si>
  <si>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</si>
  <si>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</si>
  <si>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</si>
  <si>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</si>
  <si>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</si>
  <si>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</si>
  <si>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</si>
  <si>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</si>
  <si>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</si>
  <si>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</si>
  <si>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</si>
  <si>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</si>
  <si>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</si>
  <si>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</si>
  <si>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</si>
  <si>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</si>
  <si>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</si>
  <si>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</si>
  <si>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</si>
  <si>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</si>
  <si>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</si>
  <si>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</si>
  <si>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</si>
  <si>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</si>
  <si>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</si>
  <si>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</si>
  <si>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</si>
  <si>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</si>
  <si>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</si>
  <si>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</si>
  <si>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</si>
  <si>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</si>
  <si>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</si>
  <si>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</si>
  <si>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</si>
  <si>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</si>
  <si>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</si>
  <si>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</si>
  <si>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</si>
  <si>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</si>
  <si>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</si>
  <si>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</si>
  <si>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</si>
  <si>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</si>
  <si>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</si>
  <si>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</si>
  <si>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</si>
  <si>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</si>
  <si>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</si>
  <si>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</si>
  <si>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</si>
  <si>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</si>
  <si>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</si>
  <si>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</si>
  <si>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</si>
  <si>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</si>
  <si>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</si>
  <si>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</si>
  <si>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</si>
  <si>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</si>
  <si>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</si>
  <si>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</si>
  <si>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</si>
  <si>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</si>
  <si>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</si>
  <si>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</si>
  <si>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</si>
  <si>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</si>
  <si>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</si>
  <si>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</si>
  <si>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</si>
  <si>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</si>
  <si>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</si>
  <si>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</si>
  <si>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</si>
  <si>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</si>
  <si>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</si>
  <si>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</si>
  <si>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</si>
  <si>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</si>
  <si>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</si>
  <si>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</si>
  <si>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</si>
  <si>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</si>
  <si>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</si>
  <si>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</si>
  <si>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</si>
  <si>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</si>
  <si>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</si>
  <si>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</si>
  <si>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</si>
  <si>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</si>
  <si>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</si>
  <si>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</si>
  <si>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</si>
  <si>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</si>
  <si>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</si>
  <si>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</si>
  <si>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</si>
  <si>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</si>
  <si>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</si>
  <si>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</si>
  <si>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</si>
  <si>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</si>
  <si>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</si>
  <si>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</si>
  <si>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</si>
  <si>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</si>
  <si>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</si>
  <si>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</si>
  <si>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</si>
  <si>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</si>
  <si>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</si>
  <si>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</si>
  <si>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</si>
  <si>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</si>
  <si>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</si>
  <si>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</si>
  <si>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</si>
  <si>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</si>
  <si>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</si>
  <si>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</si>
  <si>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</si>
  <si>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</si>
  <si>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</si>
  <si>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</si>
  <si>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</si>
  <si>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</si>
  <si>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</si>
  <si>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</si>
  <si>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</si>
  <si>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</si>
  <si>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</si>
  <si>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</si>
  <si>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</si>
  <si>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</si>
  <si>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</si>
  <si>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</si>
  <si>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</si>
  <si>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</si>
  <si>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</si>
  <si>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</si>
  <si>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</si>
  <si>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</si>
  <si>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</si>
  <si>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</si>
  <si>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</si>
  <si>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</si>
  <si>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</si>
  <si>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</si>
  <si>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</si>
  <si>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</si>
  <si>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</si>
  <si>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</si>
  <si>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</si>
  <si>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</si>
  <si>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</si>
  <si>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</si>
  <si>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</si>
  <si>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</si>
  <si>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</si>
  <si>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</si>
  <si>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</si>
  <si>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</si>
  <si>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</si>
  <si>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</si>
  <si>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</si>
  <si>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</si>
  <si>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</si>
  <si>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</si>
  <si>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</si>
  <si>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</si>
  <si>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</si>
  <si>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</si>
  <si>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</si>
  <si>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</si>
  <si>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</si>
  <si>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</si>
  <si>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</si>
  <si>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</si>
  <si>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</si>
  <si>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</si>
  <si>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</si>
  <si>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</si>
  <si>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</si>
  <si>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</si>
  <si>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</si>
  <si>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</si>
  <si>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</si>
  <si>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</si>
  <si>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</si>
  <si>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</si>
  <si>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</si>
  <si>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</si>
  <si>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</si>
  <si>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</si>
  <si>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</si>
  <si>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</si>
  <si>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</si>
  <si>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</si>
  <si>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</si>
  <si>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</si>
  <si>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</si>
  <si>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</si>
  <si>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</si>
  <si>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</si>
  <si>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</si>
  <si>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</si>
  <si>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</si>
  <si>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</si>
  <si>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</si>
  <si>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</si>
  <si>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</si>
  <si>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</si>
  <si>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</si>
  <si>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</si>
  <si>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</si>
  <si>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</si>
  <si>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</si>
  <si>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</si>
  <si>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</si>
  <si>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</si>
  <si>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</si>
  <si>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</si>
  <si>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</si>
  <si>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</si>
  <si>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</si>
  <si>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</si>
  <si>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</si>
  <si>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</si>
  <si>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</si>
  <si>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</si>
  <si>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</si>
  <si>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</si>
  <si>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</si>
  <si>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</si>
  <si>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</si>
  <si>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</si>
  <si>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</si>
  <si>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</si>
  <si>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</si>
  <si>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</si>
  <si>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</si>
  <si>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</si>
  <si>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</si>
  <si>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</si>
  <si>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</si>
  <si>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</si>
  <si>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</si>
  <si>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</si>
  <si>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</si>
  <si>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</si>
  <si>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</si>
  <si>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</si>
  <si>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</si>
  <si>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</si>
  <si>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</si>
  <si>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</si>
  <si>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</si>
  <si>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</si>
  <si>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</si>
  <si>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</si>
  <si>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</si>
  <si>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</si>
  <si>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</si>
  <si>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</si>
  <si>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</si>
  <si>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</si>
  <si>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</si>
  <si>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</si>
  <si>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</si>
  <si>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</si>
  <si>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</si>
  <si>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</si>
  <si>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</si>
  <si>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</si>
  <si>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</si>
  <si>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</si>
  <si>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</si>
  <si>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</si>
  <si>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</si>
  <si>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</si>
  <si>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</si>
  <si>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</si>
  <si>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</si>
  <si>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</si>
  <si>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</si>
  <si>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</si>
  <si>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</si>
  <si>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</si>
  <si>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</si>
  <si>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</si>
  <si>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</si>
  <si>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</si>
  <si>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</si>
  <si>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</si>
  <si>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</si>
  <si>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</si>
  <si>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</si>
  <si>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</si>
  <si>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</si>
  <si>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</si>
  <si>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</si>
  <si>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</si>
  <si>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</si>
  <si>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</si>
  <si>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</si>
  <si>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</si>
  <si>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</si>
  <si>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</si>
  <si>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</si>
  <si>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</si>
  <si>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</si>
  <si>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</si>
  <si>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</si>
  <si>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</si>
  <si>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</si>
  <si>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</si>
  <si>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</si>
  <si>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</si>
  <si>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</si>
  <si>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</si>
  <si>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</si>
  <si>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</si>
  <si>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</si>
  <si>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</si>
  <si>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</si>
  <si>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</si>
  <si>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</si>
  <si>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</si>
  <si>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</si>
  <si>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</si>
  <si>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</si>
  <si>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</si>
  <si>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</si>
  <si>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</si>
  <si>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</si>
  <si>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</si>
  <si>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</si>
  <si>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</si>
  <si>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</si>
  <si>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</si>
  <si>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</si>
  <si>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</si>
  <si>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</si>
  <si>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</si>
  <si>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</si>
  <si>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</si>
  <si>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</si>
  <si>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</si>
  <si>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</si>
  <si>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</si>
  <si>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</si>
  <si>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</si>
  <si>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</si>
  <si>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</si>
  <si>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</si>
  <si>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</si>
  <si>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</si>
  <si>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</si>
  <si>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</si>
  <si>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</si>
  <si>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</si>
  <si>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</si>
  <si>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</si>
  <si>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</si>
  <si>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</si>
  <si>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</si>
  <si>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</si>
  <si>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</si>
  <si>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</si>
  <si>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</si>
  <si>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</si>
  <si>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</si>
  <si>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</si>
  <si>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</si>
  <si>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</si>
  <si>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</si>
  <si>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</si>
  <si>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</si>
  <si>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</si>
  <si>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</si>
  <si>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</si>
  <si>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</si>
  <si>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</si>
  <si>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</si>
  <si>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</si>
  <si>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</si>
  <si>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</si>
  <si>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</si>
  <si>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</si>
  <si>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</si>
  <si>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</si>
  <si>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</si>
  <si>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</si>
  <si>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</si>
  <si>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</si>
  <si>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</si>
  <si>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</si>
  <si>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</si>
  <si>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</si>
  <si>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</si>
  <si>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</si>
  <si>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</si>
  <si>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</si>
  <si>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</si>
  <si>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</si>
  <si>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</si>
  <si>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</si>
  <si>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</si>
  <si>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</si>
  <si>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</si>
  <si>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</si>
  <si>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</si>
  <si>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</si>
  <si>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</si>
  <si>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</si>
  <si>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</si>
  <si>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</si>
  <si>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</si>
  <si>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</si>
  <si>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</si>
  <si>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</si>
  <si>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</si>
  <si>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</si>
  <si>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</si>
  <si>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</si>
  <si>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</si>
  <si>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</si>
  <si>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</si>
  <si>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</si>
  <si>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</si>
  <si>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</si>
  <si>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</si>
  <si>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</si>
  <si>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</si>
  <si>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</si>
  <si>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</si>
  <si>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</si>
  <si>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</si>
  <si>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</si>
  <si>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</si>
  <si>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</si>
  <si>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</si>
  <si>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</si>
  <si>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</si>
  <si>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</si>
  <si>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</si>
  <si>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</si>
  <si>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</si>
  <si>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</si>
  <si>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</si>
  <si>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</si>
  <si>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</si>
  <si>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</si>
  <si>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</si>
  <si>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</si>
  <si>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</si>
  <si>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</si>
  <si>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</si>
  <si>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</si>
  <si>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</si>
  <si>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</si>
  <si>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</si>
  <si>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</si>
  <si>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</si>
  <si>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</si>
  <si>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</si>
  <si>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</si>
  <si>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</si>
  <si>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</si>
  <si>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</si>
  <si>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</si>
  <si>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</si>
  <si>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</si>
  <si>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</si>
  <si>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</si>
  <si>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</si>
  <si>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</si>
  <si>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</si>
  <si>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</si>
  <si>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</si>
  <si>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</si>
  <si>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</si>
  <si>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</si>
  <si>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</si>
  <si>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</si>
  <si>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</si>
  <si>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</si>
  <si>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</si>
  <si>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</si>
  <si>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</si>
  <si>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</si>
  <si>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</si>
  <si>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</si>
  <si>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</si>
  <si>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</si>
  <si>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</si>
  <si>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</si>
  <si>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</si>
  <si>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</si>
  <si>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</si>
  <si>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</si>
  <si>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</si>
  <si>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</si>
  <si>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</si>
  <si>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</si>
  <si>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</si>
  <si>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</si>
  <si>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</si>
  <si>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</si>
  <si>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</si>
  <si>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</si>
  <si>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</si>
  <si>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</si>
  <si>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</si>
  <si>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</si>
  <si>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</si>
  <si>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</si>
  <si>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</si>
  <si>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</si>
  <si>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</si>
  <si>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</si>
  <si>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</si>
  <si>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</si>
  <si>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</si>
  <si>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</si>
  <si>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</si>
  <si>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</si>
  <si>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</si>
  <si>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</si>
  <si>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</si>
  <si>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</si>
  <si>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</si>
  <si>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</si>
  <si>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</si>
  <si>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</si>
  <si>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</si>
  <si>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</si>
  <si>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</si>
  <si>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</si>
  <si>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</si>
  <si>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</si>
  <si>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</si>
  <si>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</si>
  <si>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</si>
  <si>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</si>
  <si>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</si>
  <si>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</si>
  <si>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</si>
  <si>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</si>
  <si>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</si>
  <si>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</si>
  <si>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</si>
  <si>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</si>
  <si>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</si>
  <si>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</si>
  <si>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</si>
  <si>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</si>
  <si>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</si>
  <si>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</si>
  <si>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</si>
  <si>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</si>
  <si>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</si>
  <si>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</si>
  <si>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</si>
  <si>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</si>
  <si>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</si>
  <si>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</si>
  <si>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</si>
  <si>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</si>
  <si>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</si>
  <si>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</si>
  <si>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</si>
  <si>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</si>
  <si>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</si>
  <si>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</si>
  <si>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</si>
  <si>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</si>
  <si>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</si>
  <si>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</si>
  <si>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</si>
  <si>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</si>
  <si>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</si>
  <si>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</si>
  <si>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</si>
  <si>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</si>
  <si>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</si>
  <si>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</si>
  <si>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</si>
  <si>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</si>
  <si>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</si>
  <si>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</si>
  <si>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</si>
  <si>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</si>
  <si>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</si>
  <si>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</si>
  <si>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</si>
  <si>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</si>
  <si>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</si>
  <si>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</si>
  <si>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</si>
  <si>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</si>
  <si>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</si>
  <si>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</si>
  <si>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</si>
  <si>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</si>
  <si>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</si>
  <si>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</si>
  <si>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</si>
  <si>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</si>
  <si>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</si>
  <si>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</si>
  <si>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</si>
  <si>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</si>
  <si>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</si>
  <si>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</si>
  <si>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</si>
  <si>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</si>
  <si>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</si>
  <si>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</si>
  <si>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</si>
  <si>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</si>
  <si>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</si>
  <si>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</si>
  <si>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</si>
  <si>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</si>
  <si>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</si>
  <si>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</si>
  <si>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</si>
  <si>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</si>
  <si>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</si>
  <si>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</si>
  <si>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</si>
  <si>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</si>
  <si>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</si>
  <si>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</si>
  <si>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</si>
  <si>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</si>
  <si>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</si>
  <si>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</si>
  <si>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</si>
  <si>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</si>
  <si>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</si>
  <si>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</si>
  <si>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</si>
  <si>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</si>
  <si>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</si>
  <si>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</si>
  <si>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</si>
  <si>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</si>
  <si>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</si>
  <si>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</si>
  <si>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</si>
  <si>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</si>
  <si>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</si>
  <si>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</si>
  <si>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</si>
  <si>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</si>
  <si>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</si>
  <si>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</si>
  <si>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</si>
  <si>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</si>
  <si>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</si>
  <si>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</si>
  <si>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</si>
  <si>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</si>
  <si>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</si>
  <si>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</si>
  <si>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</si>
  <si>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</si>
  <si>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</si>
  <si>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</si>
  <si>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</si>
  <si>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</si>
  <si>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</si>
  <si>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</si>
  <si>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</si>
  <si>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</si>
  <si>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</si>
  <si>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</si>
  <si>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</si>
  <si>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</si>
  <si>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</si>
  <si>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</si>
  <si>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</si>
  <si>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</si>
  <si>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</si>
  <si>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</si>
  <si>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</si>
  <si>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</si>
  <si>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</si>
  <si>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</si>
  <si>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</si>
  <si>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</si>
  <si>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</si>
  <si>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</si>
  <si>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</si>
  <si>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</si>
  <si>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</si>
  <si>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</si>
  <si>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</si>
  <si>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</si>
  <si>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</si>
  <si>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</si>
  <si>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</si>
  <si>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</si>
  <si>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</si>
  <si>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</si>
  <si>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</si>
  <si>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</si>
  <si>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</si>
  <si>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</si>
  <si>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</si>
  <si>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</si>
  <si>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</si>
  <si>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</si>
  <si>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</si>
  <si>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</si>
  <si>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</si>
  <si>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</si>
  <si>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</si>
  <si>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</si>
  <si>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</si>
  <si>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</si>
  <si>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</si>
  <si>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</si>
  <si>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</si>
  <si>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</si>
  <si>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</si>
  <si>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</si>
  <si>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</si>
  <si>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</si>
  <si>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</si>
  <si>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</si>
  <si>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</si>
  <si>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</si>
  <si>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</si>
  <si>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</si>
  <si>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</si>
  <si>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</si>
  <si>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</si>
  <si>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</si>
  <si>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</si>
  <si>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</si>
  <si>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</si>
  <si>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</si>
  <si>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</si>
  <si>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</si>
  <si>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</si>
  <si>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</si>
  <si>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</si>
  <si>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</si>
  <si>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</si>
  <si>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</si>
  <si>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</si>
  <si>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</si>
  <si>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</si>
  <si>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</si>
  <si>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</si>
  <si>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</si>
  <si>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</si>
  <si>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</si>
  <si>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</si>
  <si>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</si>
  <si>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</si>
  <si>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</si>
  <si>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</si>
  <si>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</si>
  <si>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</si>
  <si>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</si>
  <si>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</si>
  <si>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</si>
  <si>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</si>
  <si>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</si>
  <si>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</si>
  <si>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</si>
  <si>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</si>
  <si>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</si>
  <si>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</si>
  <si>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</si>
  <si>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</si>
  <si>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</si>
  <si>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</si>
  <si>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</si>
  <si>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</si>
  <si>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</si>
  <si>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</si>
  <si>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</si>
  <si>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</si>
  <si>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</si>
  <si>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</si>
  <si>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</si>
  <si>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</si>
  <si>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</si>
  <si>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</si>
  <si>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</si>
  <si>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</si>
  <si>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</si>
  <si>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</si>
  <si>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</si>
  <si>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</si>
  <si>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</si>
  <si>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</si>
  <si>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</si>
  <si>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</si>
  <si>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</si>
  <si>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</si>
  <si>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</si>
  <si>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</si>
  <si>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</si>
  <si>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</si>
  <si>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</si>
  <si>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</si>
  <si>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</si>
  <si>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</si>
  <si>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</si>
  <si>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</si>
  <si>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</si>
  <si>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</si>
  <si>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</si>
  <si>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</si>
  <si>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</si>
  <si>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</si>
  <si>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</si>
  <si>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</si>
  <si>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</si>
  <si>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</si>
  <si>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</si>
  <si>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</si>
  <si>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</si>
  <si>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</si>
  <si>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</si>
  <si>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</si>
  <si>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</si>
  <si>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</si>
  <si>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</si>
  <si>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</si>
  <si>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</si>
  <si>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</si>
  <si>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</si>
  <si>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</si>
  <si>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</si>
  <si>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</si>
  <si>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</si>
  <si>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</si>
  <si>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</si>
  <si>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</si>
  <si>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</si>
  <si>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</si>
  <si>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</si>
  <si>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</si>
  <si>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</si>
  <si>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</si>
  <si>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</si>
  <si>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</si>
  <si>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</si>
  <si>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</si>
  <si>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</si>
  <si>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</si>
  <si>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</si>
  <si>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</si>
  <si>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</si>
  <si>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</si>
  <si>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</si>
  <si>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</si>
  <si>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</si>
  <si>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</si>
  <si>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</si>
  <si>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</si>
  <si>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</si>
  <si>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</si>
  <si>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</si>
  <si>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</si>
  <si>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</si>
  <si>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</si>
  <si>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</si>
  <si>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</si>
  <si>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</si>
  <si>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</si>
  <si>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</si>
  <si>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</si>
  <si>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</si>
  <si>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</si>
  <si>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</si>
  <si>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</si>
  <si>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</si>
  <si>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</si>
  <si>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</si>
  <si>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</si>
  <si>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</si>
  <si>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</si>
  <si>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</si>
  <si>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</si>
  <si>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</si>
  <si>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</si>
  <si>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</si>
  <si>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</si>
  <si>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</si>
  <si>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</si>
  <si>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</si>
  <si>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</si>
  <si>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</si>
  <si>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</si>
  <si>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</si>
  <si>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</si>
  <si>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</si>
  <si>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</si>
  <si>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</si>
  <si>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</si>
  <si>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</si>
  <si>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</si>
  <si>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</si>
  <si>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</si>
  <si>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</si>
  <si>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</si>
  <si>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</si>
  <si>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</si>
  <si>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</si>
  <si>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</si>
  <si>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</si>
  <si>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</si>
  <si>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</si>
  <si>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</si>
  <si>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</si>
  <si>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</si>
  <si>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</si>
  <si>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</si>
  <si>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</si>
  <si>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</si>
  <si>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</si>
  <si>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</si>
  <si>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</si>
  <si>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</si>
  <si>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</si>
  <si>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</si>
  <si>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</si>
  <si>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</si>
  <si>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</si>
  <si>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</si>
  <si>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</si>
  <si>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</si>
  <si>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</si>
  <si>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</si>
  <si>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</si>
  <si>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</si>
  <si>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</si>
  <si>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</si>
  <si>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</si>
  <si>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</si>
  <si>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</si>
  <si>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</si>
  <si>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</si>
  <si>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</si>
  <si>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</si>
  <si>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</si>
  <si>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</si>
  <si>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</si>
  <si>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</si>
  <si>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</si>
  <si>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</si>
  <si>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</si>
  <si>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</si>
  <si>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</si>
  <si>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</si>
  <si>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</si>
  <si>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</si>
  <si>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</si>
  <si>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</si>
  <si>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</si>
  <si>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</si>
  <si>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</si>
  <si>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</si>
  <si>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</si>
  <si>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</si>
  <si>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</si>
  <si>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</si>
  <si>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</si>
  <si>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</si>
  <si>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</si>
  <si>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</si>
  <si>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</si>
  <si>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</si>
  <si>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</si>
  <si>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</si>
  <si>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</si>
  <si>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</si>
  <si>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</si>
  <si>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</si>
  <si>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</si>
  <si>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</si>
  <si>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</si>
  <si>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</si>
  <si>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</si>
  <si>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</si>
  <si>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</si>
  <si>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</si>
  <si>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</si>
  <si>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</si>
  <si>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</si>
  <si>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</si>
  <si>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</si>
  <si>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</si>
  <si>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</si>
  <si>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</si>
  <si>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</si>
  <si>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</si>
  <si>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</si>
  <si>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</si>
  <si>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</si>
  <si>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</si>
  <si>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</si>
  <si>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</si>
  <si>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</si>
  <si>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</si>
  <si>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</si>
  <si>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</si>
  <si>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</si>
  <si>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</si>
  <si>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</si>
  <si>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</si>
  <si>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</si>
  <si>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</si>
  <si>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</si>
  <si>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</si>
  <si>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</si>
  <si>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</si>
  <si>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</si>
  <si>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</si>
  <si>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</si>
  <si>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</si>
  <si>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</si>
  <si>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</si>
  <si>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</si>
  <si>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</si>
  <si>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</si>
  <si>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</si>
  <si>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</si>
  <si>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</si>
  <si>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</si>
  <si>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</si>
  <si>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</si>
  <si>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</si>
  <si>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</si>
  <si>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</si>
  <si>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</si>
  <si>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</si>
  <si>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</si>
  <si>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</si>
  <si>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</si>
  <si>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</si>
  <si>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</si>
  <si>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</si>
  <si>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</si>
  <si>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</si>
  <si>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</si>
  <si>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</si>
  <si>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</si>
  <si>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</si>
  <si>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</si>
  <si>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</si>
  <si>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</si>
  <si>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</si>
  <si>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</si>
  <si>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</si>
  <si>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</si>
  <si>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</si>
  <si>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</si>
  <si>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</si>
  <si>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</si>
  <si>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</si>
  <si>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</si>
  <si>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</si>
  <si>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</si>
  <si>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</si>
  <si>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</si>
  <si>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</si>
  <si>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</si>
  <si>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</si>
  <si>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</si>
  <si>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</si>
  <si>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</si>
  <si>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</si>
  <si>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</si>
  <si>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</si>
  <si>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</si>
  <si>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</si>
  <si>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</si>
  <si>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</si>
  <si>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</si>
  <si>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</si>
  <si>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</si>
  <si>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</si>
  <si>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</si>
  <si>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</si>
  <si>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</si>
  <si>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</si>
  <si>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</si>
  <si>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</si>
  <si>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</si>
  <si>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</si>
  <si>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</si>
  <si>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</si>
  <si>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</si>
  <si>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</si>
  <si>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</si>
  <si>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</si>
  <si>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</si>
  <si>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</si>
  <si>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</si>
  <si>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</si>
  <si>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</si>
  <si>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</si>
  <si>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</si>
  <si>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</si>
  <si>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</si>
  <si>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</si>
  <si>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</si>
  <si>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</si>
  <si>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</si>
  <si>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</si>
  <si>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</si>
  <si>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</si>
  <si>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</si>
  <si>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</si>
  <si>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</si>
  <si>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</si>
  <si>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</si>
  <si>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</si>
  <si>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</si>
  <si>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</si>
  <si>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</si>
  <si>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</si>
  <si>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</si>
  <si>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</si>
  <si>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</si>
  <si>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</si>
  <si>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</si>
  <si>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</si>
  <si>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</si>
  <si>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</si>
  <si>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</si>
  <si>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</si>
  <si>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</si>
  <si>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</si>
  <si>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</si>
  <si>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</si>
  <si>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</si>
  <si>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</si>
  <si>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</si>
  <si>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</si>
  <si>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</si>
  <si>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</si>
  <si>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</si>
  <si>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</si>
  <si>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</si>
  <si>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</si>
  <si>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</si>
  <si>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</si>
  <si>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</si>
  <si>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</si>
  <si>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</si>
  <si>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</si>
  <si>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</si>
  <si>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</si>
  <si>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</si>
  <si>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</si>
  <si>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</si>
  <si>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</si>
  <si>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</si>
  <si>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</si>
  <si>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</si>
  <si>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</si>
  <si>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</si>
  <si>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</si>
  <si>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</si>
  <si>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</si>
  <si>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</si>
  <si>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</si>
  <si>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</si>
  <si>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</si>
  <si>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</si>
  <si>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</si>
  <si>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</si>
  <si>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</si>
  <si>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</si>
  <si>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</si>
  <si>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</si>
  <si>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</si>
  <si>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</si>
  <si>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</si>
  <si>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</si>
  <si>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</si>
  <si>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</si>
  <si>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</si>
  <si>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</si>
  <si>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</si>
  <si>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</si>
  <si>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</si>
  <si>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</si>
  <si>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</si>
  <si>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</si>
  <si>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</si>
  <si>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</si>
  <si>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</si>
  <si>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</si>
  <si>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</si>
  <si>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</si>
  <si>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</si>
  <si>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</si>
  <si>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</si>
  <si>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</si>
  <si>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</si>
  <si>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</si>
  <si>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</si>
  <si>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</si>
  <si>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</si>
  <si>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</si>
  <si>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</si>
  <si>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</si>
  <si>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</si>
  <si>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</si>
  <si>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</si>
  <si>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</si>
  <si>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</si>
  <si>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</si>
  <si>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</si>
  <si>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</si>
  <si>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</si>
  <si>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</si>
  <si>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</si>
  <si>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</si>
  <si>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</si>
  <si>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</si>
  <si>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</si>
  <si>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</si>
  <si>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</si>
  <si>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</si>
  <si>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</si>
  <si>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</si>
  <si>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</si>
  <si>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</si>
  <si>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</si>
  <si>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</si>
  <si>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</si>
  <si>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</si>
  <si>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</si>
  <si>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</si>
  <si>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</si>
  <si>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</si>
  <si>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</si>
  <si>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</si>
  <si>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</si>
  <si>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</si>
  <si>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</si>
  <si>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</si>
  <si>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</si>
  <si>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</si>
  <si>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</si>
  <si>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</si>
  <si>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</si>
  <si>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</si>
  <si>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</si>
  <si>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</si>
  <si>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</si>
  <si>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</si>
  <si>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</si>
  <si>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</si>
  <si>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</si>
  <si>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</si>
  <si>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</si>
  <si>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</si>
  <si>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</si>
  <si>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</si>
  <si>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</si>
  <si>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</si>
  <si>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</si>
  <si>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</si>
  <si>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</si>
  <si>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</si>
  <si>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</si>
  <si>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</si>
  <si>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</si>
  <si>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</si>
  <si>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</si>
  <si>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</si>
  <si>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</si>
  <si>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</si>
  <si>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</si>
  <si>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</si>
  <si>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</si>
  <si>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</si>
  <si>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</si>
  <si>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</si>
  <si>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</si>
  <si>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</si>
  <si>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</si>
  <si>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</si>
  <si>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</si>
  <si>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</si>
  <si>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</si>
  <si>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</si>
  <si>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</si>
  <si>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</si>
  <si>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</si>
  <si>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</si>
  <si>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</si>
  <si>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</si>
  <si>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</si>
  <si>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</si>
  <si>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</si>
  <si>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</si>
  <si>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</si>
  <si>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</si>
  <si>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</si>
  <si>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</si>
  <si>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</si>
  <si>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</si>
  <si>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</si>
  <si>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</si>
  <si>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</si>
  <si>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</si>
  <si>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</si>
  <si>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</si>
  <si>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</si>
  <si>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</si>
  <si>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</si>
  <si>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</si>
  <si>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</si>
  <si>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</si>
  <si>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</si>
  <si>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</si>
  <si>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</si>
  <si>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</si>
  <si>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</si>
  <si>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</si>
  <si>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</si>
  <si>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</si>
  <si>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</si>
  <si>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</si>
  <si>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</si>
  <si>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</si>
  <si>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</si>
  <si>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</si>
  <si>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</si>
  <si>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</si>
  <si>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</si>
  <si>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</si>
  <si>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</si>
  <si>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</si>
  <si>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</si>
  <si>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</si>
  <si>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</si>
  <si>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</si>
  <si>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</si>
  <si>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</si>
  <si>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</si>
  <si>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</si>
  <si>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</si>
  <si>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</si>
  <si>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</si>
  <si>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</si>
  <si>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</si>
  <si>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</si>
  <si>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</si>
  <si>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</si>
  <si>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</si>
  <si>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</si>
  <si>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</si>
  <si>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</si>
  <si>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</si>
  <si>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</si>
  <si>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</si>
  <si>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</si>
  <si>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</si>
  <si>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</si>
  <si>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</si>
  <si>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</si>
  <si>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</si>
  <si>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</si>
  <si>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</si>
  <si>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</si>
  <si>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</si>
  <si>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</si>
  <si>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</si>
  <si>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</si>
  <si>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</si>
  <si>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</si>
  <si>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</si>
  <si>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</si>
  <si>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</si>
  <si>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</si>
  <si>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</si>
  <si>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</si>
  <si>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</si>
  <si>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</si>
  <si>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</si>
  <si>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</si>
  <si>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</si>
  <si>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</si>
  <si>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</si>
  <si>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</si>
  <si>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</si>
  <si>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</si>
  <si>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</si>
  <si>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</si>
  <si>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</si>
  <si>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</si>
  <si>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</si>
  <si>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</si>
  <si>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</si>
  <si>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</si>
  <si>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</si>
  <si>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</si>
  <si>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</si>
  <si>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</si>
  <si>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</si>
  <si>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</si>
  <si>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</si>
  <si>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</si>
  <si>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</si>
  <si>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</si>
  <si>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</si>
  <si>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</si>
  <si>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</si>
  <si>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</si>
  <si>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</si>
  <si>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</si>
  <si>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</si>
  <si>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</si>
  <si>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</si>
  <si>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</si>
  <si>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</si>
  <si>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</si>
  <si>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</si>
  <si>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</si>
  <si>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</si>
  <si>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</si>
  <si>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</si>
  <si>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</si>
  <si>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</si>
  <si>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</si>
  <si>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</si>
  <si>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</si>
  <si>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</si>
  <si>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</si>
  <si>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</si>
  <si>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</si>
  <si>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</si>
  <si>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</si>
  <si>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</si>
  <si>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</si>
  <si>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</si>
  <si>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</si>
  <si>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</si>
  <si>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</si>
  <si>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</si>
  <si>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</si>
  <si>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</si>
  <si>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</si>
  <si>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</si>
  <si>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</si>
  <si>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</si>
  <si>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</si>
  <si>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</si>
  <si>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</si>
  <si>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</si>
  <si>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</si>
  <si>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</si>
  <si>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</si>
  <si>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</si>
  <si>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</si>
  <si>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</si>
  <si>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</si>
  <si>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</si>
  <si>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</si>
  <si>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</si>
  <si>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</si>
  <si>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</si>
  <si>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</si>
  <si>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</si>
  <si>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</si>
  <si>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</si>
  <si>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</si>
  <si>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</si>
  <si>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</si>
  <si>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</si>
  <si>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</si>
  <si>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</si>
  <si>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</si>
  <si>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</si>
  <si>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</si>
  <si>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</si>
  <si>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</si>
  <si>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</si>
  <si>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</si>
  <si>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</si>
  <si>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</si>
  <si>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</si>
  <si>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</si>
  <si>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</si>
  <si>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</si>
  <si>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</si>
  <si>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</si>
  <si>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</si>
  <si>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</si>
  <si>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</si>
  <si>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</si>
  <si>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</si>
  <si>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</si>
  <si>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</si>
  <si>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</si>
  <si>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</si>
  <si>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</si>
  <si>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</si>
  <si>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</si>
  <si>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</si>
  <si>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</si>
  <si>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</si>
  <si>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</si>
  <si>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</si>
  <si>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</si>
  <si>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</si>
  <si>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</si>
  <si>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</si>
  <si>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</si>
  <si>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</si>
  <si>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</si>
  <si>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</si>
  <si>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</si>
  <si>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</si>
  <si>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</si>
  <si>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</si>
  <si>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</si>
  <si>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</si>
  <si>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</si>
  <si>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</si>
  <si>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</si>
  <si>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</si>
  <si>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</si>
  <si>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</si>
  <si>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</si>
  <si>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</si>
  <si>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</si>
  <si>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</si>
  <si>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</si>
  <si>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</si>
  <si>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</si>
  <si>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</si>
  <si>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</si>
  <si>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</si>
  <si>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</si>
  <si>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</si>
  <si>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</si>
  <si>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</si>
  <si>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</si>
  <si>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</si>
  <si>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</si>
  <si>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</si>
  <si>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</si>
  <si>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</si>
  <si>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</si>
  <si>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</si>
  <si>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</si>
  <si>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</si>
  <si>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</si>
  <si>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</si>
  <si>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</si>
  <si>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</si>
  <si>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</si>
  <si>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</si>
  <si>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</si>
  <si>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</si>
  <si>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</si>
  <si>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</si>
  <si>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</si>
  <si>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</si>
  <si>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</si>
  <si>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</si>
  <si>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</si>
  <si>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</si>
  <si>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</si>
  <si>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</si>
  <si>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</si>
  <si>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</si>
  <si>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</si>
  <si>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</si>
  <si>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</si>
  <si>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</si>
  <si>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</si>
  <si>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</si>
  <si>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</si>
  <si>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</si>
  <si>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</si>
  <si>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</si>
  <si>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</si>
  <si>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</si>
  <si>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</si>
  <si>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</si>
  <si>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</si>
  <si>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</si>
  <si>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</si>
  <si>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</si>
  <si>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</si>
  <si>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</si>
  <si>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</si>
  <si>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</si>
  <si>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</si>
  <si>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</si>
  <si>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</si>
  <si>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</si>
  <si>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</si>
  <si>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</si>
  <si>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</si>
  <si>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</si>
  <si>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</si>
  <si>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</si>
  <si>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</si>
  <si>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</si>
  <si>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</si>
  <si>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</si>
  <si>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</si>
  <si>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</si>
  <si>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</si>
  <si>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</si>
  <si>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</si>
  <si>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</si>
  <si>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</si>
  <si>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</si>
  <si>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</si>
  <si>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</si>
  <si>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</si>
  <si>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</si>
  <si>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</si>
  <si>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</si>
  <si>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</si>
  <si>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</si>
  <si>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</si>
  <si>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</si>
  <si>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</si>
  <si>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</si>
  <si>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</si>
  <si>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</si>
  <si>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</si>
  <si>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</si>
  <si>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</si>
  <si>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</si>
  <si>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</si>
  <si>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</si>
  <si>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</si>
  <si>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</si>
  <si>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</si>
  <si>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</si>
  <si>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</si>
  <si>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</si>
  <si>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</si>
  <si>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</si>
  <si>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</si>
  <si>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</si>
  <si>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</si>
  <si>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</si>
  <si>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</si>
  <si>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</si>
  <si>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</si>
  <si>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</si>
  <si>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</si>
  <si>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</si>
  <si>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</si>
  <si>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</si>
  <si>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</si>
  <si>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</si>
  <si>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</si>
  <si>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</si>
  <si>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</si>
  <si>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</si>
  <si>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</si>
  <si>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</si>
  <si>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</si>
  <si>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</si>
  <si>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</si>
  <si>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</si>
  <si>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</si>
  <si>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</si>
  <si>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</si>
  <si>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</si>
  <si>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</si>
  <si>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</si>
  <si>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</si>
  <si>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</si>
  <si>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</si>
  <si>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</si>
  <si>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</si>
  <si>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</si>
  <si>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</si>
  <si>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</si>
  <si>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</si>
  <si>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</si>
  <si>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</si>
  <si>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</si>
  <si>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</si>
  <si>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</si>
  <si>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</si>
  <si>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</si>
  <si>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</si>
  <si>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</si>
  <si>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</si>
  <si>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</si>
  <si>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</si>
  <si>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</si>
  <si>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</si>
  <si>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</si>
  <si>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</si>
  <si>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</si>
  <si>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</si>
  <si>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</si>
  <si>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</si>
  <si>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</si>
  <si>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</si>
  <si>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</si>
  <si>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</si>
  <si>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</si>
  <si>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</si>
  <si>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</si>
  <si>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</si>
  <si>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</si>
  <si>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</si>
  <si>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</si>
  <si>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</si>
  <si>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</si>
  <si>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</si>
  <si>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</si>
  <si>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</si>
  <si>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</si>
  <si>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</si>
  <si>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</si>
  <si>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</si>
  <si>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</si>
  <si>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</si>
  <si>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</si>
  <si>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</si>
  <si>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</si>
  <si>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</si>
  <si>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</si>
  <si>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</si>
  <si>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</si>
  <si>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</si>
  <si>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</si>
  <si>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</si>
  <si>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</si>
  <si>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</si>
  <si>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</si>
  <si>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</si>
  <si>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</si>
  <si>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</si>
  <si>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</si>
  <si>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</si>
  <si>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</si>
  <si>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</si>
  <si>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</si>
  <si>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</si>
  <si>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</si>
  <si>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</si>
  <si>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</si>
  <si>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</si>
  <si>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</si>
  <si>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</si>
  <si>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</si>
  <si>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</si>
  <si>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</si>
  <si>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</si>
  <si>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</si>
  <si>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</si>
  <si>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</si>
  <si>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</si>
  <si>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</si>
  <si>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</si>
  <si>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</si>
  <si>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</si>
  <si>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</si>
  <si>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</si>
  <si>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</si>
  <si>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</si>
  <si>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</si>
  <si>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</si>
  <si>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</si>
  <si>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</si>
  <si>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</si>
  <si>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</si>
  <si>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</si>
  <si>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</si>
  <si>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</si>
  <si>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</si>
  <si>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</si>
  <si>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</si>
  <si>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</si>
  <si>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</si>
  <si>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</si>
  <si>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</si>
  <si>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</si>
  <si>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</si>
  <si>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</si>
  <si>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</si>
  <si>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</si>
  <si>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</si>
  <si>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</si>
  <si>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</si>
  <si>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</si>
  <si>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</si>
  <si>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</si>
  <si>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</si>
  <si>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</si>
  <si>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</si>
  <si>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</si>
  <si>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</si>
  <si>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</si>
  <si>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</si>
  <si>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</si>
  <si>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</si>
  <si>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</si>
  <si>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</si>
  <si>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</si>
  <si>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</si>
  <si>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</si>
  <si>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</si>
  <si>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</si>
  <si>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</si>
  <si>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</si>
  <si>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</si>
  <si>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</si>
  <si>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</si>
  <si>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</si>
  <si>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</si>
  <si>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</si>
  <si>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</si>
  <si>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</si>
  <si>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</si>
  <si>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</si>
  <si>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</si>
  <si>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</si>
  <si>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</si>
  <si>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</si>
  <si>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</si>
  <si>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</si>
  <si>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</si>
  <si>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</si>
  <si>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</si>
  <si>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</si>
  <si>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</si>
  <si>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</si>
  <si>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</si>
  <si>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</si>
  <si>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</si>
  <si>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</si>
  <si>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</si>
  <si>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</si>
  <si>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</si>
  <si>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</si>
  <si>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</si>
  <si>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</si>
  <si>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</si>
  <si>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</si>
  <si>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</si>
  <si>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</si>
  <si>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</si>
  <si>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</si>
  <si>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</si>
  <si>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</si>
  <si>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</si>
  <si>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</si>
  <si>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</si>
  <si>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</si>
  <si>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</si>
  <si>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</si>
  <si>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</si>
  <si>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</si>
  <si>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</si>
  <si>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</si>
  <si>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</si>
  <si>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</si>
  <si>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</si>
  <si>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</si>
  <si>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</si>
  <si>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</si>
  <si>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</si>
  <si>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</si>
  <si>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</si>
  <si>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</si>
  <si>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</si>
  <si>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</si>
  <si>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</si>
  <si>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</si>
  <si>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</si>
  <si>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</si>
  <si>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</si>
  <si>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</si>
  <si>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</si>
  <si>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</si>
  <si>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</si>
  <si>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</si>
  <si>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</si>
  <si>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</si>
  <si>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</si>
  <si>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</si>
  <si>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</si>
  <si>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</si>
  <si>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</si>
  <si>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</si>
  <si>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</si>
  <si>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</si>
  <si>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</si>
  <si>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</si>
  <si>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</si>
  <si>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</si>
  <si>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</si>
  <si>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</si>
  <si>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</si>
  <si>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</si>
  <si>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</si>
  <si>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</si>
  <si>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</si>
  <si>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</si>
  <si>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</si>
  <si>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</si>
  <si>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</si>
  <si>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</si>
  <si>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</si>
  <si>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</si>
  <si>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</si>
  <si>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</si>
  <si>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</si>
  <si>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</si>
  <si>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</si>
  <si>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</si>
  <si>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</si>
  <si>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</si>
  <si>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</si>
  <si>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</si>
  <si>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</si>
  <si>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</si>
  <si>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</si>
  <si>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</si>
  <si>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</si>
  <si>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</si>
  <si>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</si>
  <si>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</si>
  <si>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</si>
  <si>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</si>
  <si>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</si>
  <si>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</si>
  <si>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</si>
  <si>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</si>
  <si>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</si>
  <si>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</si>
  <si>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</si>
  <si>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</si>
  <si>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</si>
  <si>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</si>
  <si>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</si>
  <si>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</si>
  <si>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</si>
  <si>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</si>
  <si>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</si>
  <si>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</si>
  <si>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</si>
  <si>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</si>
  <si>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</si>
  <si>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</si>
  <si>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</si>
  <si>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</si>
  <si>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</si>
  <si>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</si>
  <si>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</si>
  <si>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</si>
  <si>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</si>
  <si>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</si>
  <si>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</si>
  <si>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</si>
  <si>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</si>
  <si>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</si>
  <si>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</si>
  <si>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</si>
  <si>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</si>
  <si>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</si>
  <si>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</si>
  <si>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</si>
  <si>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</si>
  <si>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</si>
  <si>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</si>
  <si>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</si>
  <si>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</si>
  <si>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</si>
  <si>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</si>
  <si>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</si>
  <si>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</si>
  <si>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</si>
  <si>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</si>
  <si>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</si>
  <si>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</si>
  <si>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</si>
  <si>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</si>
  <si>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</si>
  <si>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</si>
  <si>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</si>
  <si>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</si>
  <si>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</si>
  <si>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</si>
  <si>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</si>
  <si>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</si>
  <si>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</si>
  <si>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</si>
  <si>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</si>
  <si>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</si>
  <si>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</si>
  <si>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</si>
  <si>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</si>
  <si>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</si>
  <si>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</si>
  <si>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</si>
  <si>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</si>
  <si>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</si>
  <si>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</si>
  <si>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</si>
  <si>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</si>
  <si>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</si>
  <si>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</si>
  <si>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</si>
  <si>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</si>
  <si>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</si>
  <si>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</si>
  <si>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</si>
  <si>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</si>
  <si>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</si>
  <si>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</si>
  <si>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</si>
  <si>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</si>
  <si>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</si>
  <si>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</si>
  <si>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</si>
  <si>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</si>
  <si>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</si>
  <si>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</si>
  <si>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</si>
  <si>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</si>
  <si>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</si>
  <si>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</si>
  <si>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</si>
  <si>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</si>
  <si>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</si>
  <si>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</si>
  <si>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</si>
  <si>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</si>
  <si>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</si>
  <si>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</si>
  <si>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</si>
  <si>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</si>
  <si>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</si>
  <si>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</si>
  <si>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</si>
  <si>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</si>
  <si>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</si>
  <si>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</si>
  <si>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</si>
  <si>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</si>
  <si>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</si>
  <si>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</si>
  <si>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</si>
  <si>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</si>
  <si>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</si>
  <si>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</si>
  <si>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</si>
  <si>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</si>
  <si>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</si>
  <si>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</si>
  <si>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</si>
  <si>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</si>
  <si>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</si>
  <si>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</si>
  <si>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</si>
  <si>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</si>
  <si>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</si>
  <si>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</si>
  <si>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</si>
  <si>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</si>
  <si>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</si>
  <si>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</si>
  <si>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</si>
  <si>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</si>
  <si>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</si>
  <si>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</si>
  <si>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</si>
  <si>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</si>
  <si>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</si>
  <si>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</si>
  <si>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</si>
  <si>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</si>
  <si>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</si>
  <si>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</si>
  <si>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</si>
  <si>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</si>
  <si>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</si>
  <si>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</si>
  <si>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</si>
  <si>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</si>
  <si>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</si>
  <si>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</si>
  <si>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</si>
  <si>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</si>
  <si>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</si>
  <si>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</si>
  <si>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</si>
  <si>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</si>
  <si>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</si>
  <si>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</si>
  <si>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</si>
  <si>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</si>
  <si>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</si>
  <si>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</si>
  <si>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</si>
  <si>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</si>
  <si>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</si>
  <si>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</si>
  <si>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</si>
  <si>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</si>
  <si>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</si>
  <si>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</si>
  <si>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</si>
  <si>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</si>
  <si>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</si>
  <si>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</si>
  <si>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</si>
  <si>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</si>
  <si>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</si>
  <si>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</si>
  <si>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</si>
  <si>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</si>
  <si>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</si>
  <si>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</si>
  <si>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</si>
  <si>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</si>
  <si>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</si>
  <si>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</si>
  <si>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</si>
  <si>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</si>
  <si>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</si>
  <si>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</si>
  <si>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</si>
  <si>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</si>
  <si>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</si>
  <si>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</si>
  <si>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</si>
  <si>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</si>
  <si>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</si>
  <si>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</si>
  <si>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</si>
  <si>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</si>
  <si>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</si>
  <si>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</si>
  <si>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</si>
  <si>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</si>
  <si>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</si>
  <si>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</si>
  <si>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</si>
  <si>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</si>
  <si>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</si>
  <si>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</si>
  <si>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</si>
  <si>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</si>
  <si>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</si>
  <si>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</si>
  <si>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</si>
  <si>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</si>
  <si>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</si>
  <si>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</si>
  <si>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</si>
  <si>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</si>
  <si>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</si>
  <si>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</si>
  <si>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</si>
  <si>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</si>
  <si>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</si>
  <si>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</si>
  <si>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</si>
  <si>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</si>
  <si>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</si>
  <si>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</si>
  <si>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</si>
  <si>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</si>
  <si>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</si>
  <si>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</si>
  <si>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</si>
  <si>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</si>
  <si>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</si>
  <si>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</si>
  <si>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</si>
  <si>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</si>
  <si>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</si>
  <si>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</si>
  <si>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</si>
  <si>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</si>
  <si>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</si>
  <si>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</si>
  <si>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</si>
  <si>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</si>
  <si>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</si>
  <si>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</si>
  <si>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</si>
  <si>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</si>
  <si>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</si>
  <si>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</si>
  <si>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</si>
  <si>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</si>
  <si>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</si>
  <si>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</si>
  <si>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</si>
  <si>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</si>
  <si>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</si>
  <si>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</si>
  <si>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</si>
  <si>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</si>
  <si>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</si>
  <si>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</si>
  <si>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</si>
  <si>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</si>
  <si>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</si>
  <si>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</si>
  <si>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</si>
  <si>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</si>
  <si>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</si>
  <si>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</si>
  <si>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</si>
  <si>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</si>
  <si>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</si>
  <si>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</si>
  <si>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</si>
  <si>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</si>
  <si>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</si>
  <si>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</si>
  <si>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</si>
  <si>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</si>
  <si>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</si>
  <si>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</si>
  <si>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</si>
  <si>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</si>
  <si>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</si>
  <si>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</si>
  <si>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</si>
  <si>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</si>
  <si>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</si>
  <si>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</si>
  <si>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</si>
  <si>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</si>
  <si>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</si>
  <si>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</si>
  <si>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</si>
  <si>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</si>
  <si>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</si>
  <si>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</si>
  <si>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</si>
  <si>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</si>
  <si>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</si>
  <si>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</si>
  <si>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</si>
  <si>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</si>
  <si>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</si>
  <si>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</si>
  <si>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</si>
  <si>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</si>
  <si>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</si>
  <si>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</si>
  <si>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</si>
  <si>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</si>
  <si>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</si>
  <si>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</si>
  <si>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</si>
  <si>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</si>
  <si>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</si>
  <si>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</si>
  <si>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</si>
  <si>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</si>
  <si>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</si>
  <si>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</si>
  <si>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</si>
  <si>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</si>
  <si>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</si>
  <si>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</si>
  <si>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</si>
  <si>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</si>
  <si>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</si>
  <si>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</si>
  <si>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</si>
  <si>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</si>
  <si>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</si>
  <si>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</si>
  <si>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</si>
  <si>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</si>
  <si>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</si>
  <si>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</si>
  <si>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</si>
  <si>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</si>
  <si>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</si>
  <si>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</si>
  <si>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</si>
  <si>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</si>
  <si>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</si>
  <si>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</si>
  <si>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</si>
  <si>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</si>
  <si>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</si>
  <si>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</si>
  <si>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</si>
  <si>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</si>
  <si>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</si>
  <si>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</si>
  <si>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</si>
  <si>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</si>
  <si>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</si>
  <si>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</si>
  <si>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</si>
  <si>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</si>
  <si>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</si>
  <si>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</si>
  <si>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</si>
  <si>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</si>
  <si>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</si>
  <si>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</si>
  <si>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</si>
  <si>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</si>
  <si>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</si>
  <si>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</si>
  <si>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</si>
  <si>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</si>
  <si>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</si>
  <si>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</si>
  <si>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</si>
  <si>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</si>
  <si>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</si>
  <si>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</si>
  <si>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</si>
  <si>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</si>
  <si>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</si>
  <si>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</si>
  <si>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</si>
  <si>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</si>
  <si>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</si>
  <si>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</si>
  <si>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</si>
  <si>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</si>
  <si>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</si>
  <si>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</si>
  <si>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</si>
  <si>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</si>
  <si>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</si>
  <si>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</si>
  <si>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</si>
  <si>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</si>
  <si>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</si>
  <si>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</si>
  <si>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</si>
  <si>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</si>
  <si>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</si>
  <si>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</si>
  <si>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</si>
  <si>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</si>
  <si>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</si>
  <si>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</si>
  <si>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</si>
  <si>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</si>
  <si>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</si>
  <si>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</si>
  <si>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</si>
  <si>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</si>
  <si>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</si>
  <si>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</si>
  <si>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</si>
  <si>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</si>
  <si>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</si>
  <si>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</si>
  <si>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</si>
  <si>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</si>
  <si>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</si>
  <si>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</si>
  <si>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</si>
  <si>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</si>
  <si>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</si>
  <si>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</si>
  <si>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</si>
  <si>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</si>
  <si>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</si>
  <si>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</si>
  <si>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</si>
  <si>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</si>
  <si>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</si>
  <si>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</si>
  <si>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</si>
  <si>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</si>
  <si>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</si>
  <si>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</si>
  <si>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</si>
  <si>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</si>
  <si>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</si>
  <si>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</si>
  <si>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</si>
  <si>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</si>
  <si>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</si>
  <si>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</si>
  <si>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</si>
  <si>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</si>
  <si>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</si>
  <si>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</si>
  <si>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</si>
  <si>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</si>
  <si>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</si>
  <si>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</si>
  <si>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</si>
  <si>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</si>
  <si>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</si>
  <si>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</si>
  <si>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</si>
  <si>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</si>
  <si>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</si>
  <si>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</si>
  <si>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</si>
  <si>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</si>
  <si>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</si>
  <si>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</si>
  <si>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</si>
  <si>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</si>
  <si>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</si>
  <si>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</si>
  <si>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</si>
  <si>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</si>
  <si>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</si>
  <si>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</si>
  <si>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</si>
  <si>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</si>
  <si>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</si>
  <si>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</si>
  <si>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</si>
  <si>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</si>
  <si>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</si>
  <si>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</si>
  <si>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</si>
  <si>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</si>
  <si>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</si>
  <si>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</si>
  <si>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</si>
  <si>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</si>
  <si>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</si>
  <si>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</si>
  <si>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</si>
  <si>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</si>
  <si>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</si>
  <si>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</si>
  <si>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</si>
  <si>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</si>
  <si>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</si>
  <si>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</si>
  <si>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</si>
  <si>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</si>
  <si>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</si>
  <si>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</si>
  <si>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</si>
  <si>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</si>
  <si>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</si>
  <si>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</si>
  <si>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</si>
  <si>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</si>
  <si>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</si>
  <si>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</si>
  <si>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</si>
  <si>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</si>
  <si>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</si>
  <si>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</si>
  <si>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</si>
  <si>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</si>
  <si>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</si>
  <si>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</si>
  <si>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</si>
  <si>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</si>
  <si>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</si>
  <si>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</si>
  <si>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</si>
  <si>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</si>
  <si>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</si>
  <si>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</si>
  <si>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</si>
  <si>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</si>
  <si>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</si>
  <si>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</si>
  <si>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</si>
  <si>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</si>
  <si>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</si>
  <si>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</si>
  <si>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</si>
  <si>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</si>
  <si>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</si>
  <si>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</si>
  <si>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</si>
  <si>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</si>
  <si>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</si>
  <si>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</si>
  <si>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</si>
  <si>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</si>
  <si>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</si>
  <si>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</si>
  <si>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</si>
  <si>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</si>
  <si>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</si>
  <si>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</si>
  <si>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</si>
  <si>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</si>
  <si>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</si>
  <si>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</si>
  <si>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</si>
  <si>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</si>
  <si>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</si>
  <si>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</si>
  <si>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</si>
  <si>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</si>
  <si>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</si>
  <si>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</si>
  <si>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</si>
  <si>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</si>
  <si>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</si>
  <si>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</si>
  <si>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</si>
  <si>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</si>
  <si>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</si>
  <si>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</si>
  <si>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</si>
  <si>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</si>
  <si>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</si>
  <si>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</si>
  <si>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</si>
  <si>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</si>
  <si>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</si>
  <si>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</si>
  <si>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</si>
  <si>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</si>
  <si>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</si>
  <si>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</si>
  <si>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</si>
  <si>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</si>
  <si>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</si>
  <si>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</si>
  <si>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</si>
  <si>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</si>
  <si>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</si>
  <si>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</si>
  <si>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</si>
  <si>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</si>
  <si>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</si>
  <si>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</si>
  <si>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</si>
  <si>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</si>
  <si>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</si>
  <si>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</si>
  <si>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</si>
  <si>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</si>
  <si>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</si>
  <si>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</si>
  <si>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</si>
  <si>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</si>
  <si>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</si>
  <si>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</si>
  <si>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</si>
  <si>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</si>
  <si>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</si>
  <si>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</si>
  <si>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</si>
  <si>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</si>
  <si>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</si>
  <si>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</si>
  <si>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</si>
  <si>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</si>
  <si>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</si>
  <si>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</si>
  <si>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</si>
  <si>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</si>
  <si>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</si>
  <si>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</si>
  <si>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</si>
  <si>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</si>
  <si>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</si>
  <si>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</si>
  <si>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</si>
  <si>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</si>
  <si>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</si>
  <si>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</si>
  <si>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</si>
  <si>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</si>
  <si>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</si>
  <si>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</si>
  <si>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</si>
  <si>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</si>
  <si>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</si>
  <si>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</si>
  <si>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</si>
  <si>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</si>
  <si>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</si>
  <si>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</si>
  <si>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</si>
  <si>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</si>
  <si>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</si>
  <si>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</si>
  <si>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</si>
  <si>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</si>
  <si>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</si>
  <si>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</si>
  <si>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</si>
  <si>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</si>
  <si>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</si>
  <si>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</si>
  <si>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</si>
  <si>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</si>
  <si>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</si>
  <si>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</si>
  <si>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</si>
  <si>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</si>
  <si>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</si>
  <si>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</si>
  <si>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</si>
  <si>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</si>
  <si>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</si>
  <si>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</si>
  <si>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</si>
  <si>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</si>
  <si>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</si>
  <si>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</si>
  <si>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</si>
  <si>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</si>
  <si>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</si>
  <si>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</si>
  <si>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</si>
  <si>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</si>
  <si>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</si>
  <si>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</si>
  <si>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</si>
  <si>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</si>
  <si>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</si>
  <si>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</si>
  <si>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</si>
  <si>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</si>
  <si>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</si>
  <si>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</si>
  <si>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</si>
  <si>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</si>
  <si>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</si>
  <si>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</si>
  <si>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</si>
  <si>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</si>
  <si>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</si>
  <si>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</si>
  <si>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</si>
  <si>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</si>
  <si>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</si>
  <si>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</si>
  <si>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</si>
  <si>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</si>
  <si>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</si>
  <si>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</si>
  <si>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</si>
  <si>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</si>
  <si>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</si>
  <si>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</si>
  <si>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</si>
  <si>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</si>
  <si>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</si>
  <si>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</si>
  <si>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</si>
  <si>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</si>
  <si>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</si>
  <si>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</si>
  <si>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</si>
  <si>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</si>
  <si>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</si>
  <si>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</si>
  <si>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</si>
  <si>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</si>
  <si>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</si>
  <si>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</si>
  <si>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</si>
  <si>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</si>
  <si>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</si>
  <si>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</si>
  <si>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</si>
  <si>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</si>
  <si>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</si>
  <si>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</si>
  <si>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</si>
  <si>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</si>
  <si>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</si>
  <si>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</si>
  <si>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</si>
  <si>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</si>
  <si>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</si>
  <si>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</si>
  <si>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</si>
  <si>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</si>
  <si>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</si>
  <si>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</si>
  <si>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</si>
  <si>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</si>
  <si>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</si>
  <si>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</si>
  <si>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</si>
  <si>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</si>
  <si>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</si>
  <si>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</si>
  <si>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</si>
  <si>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</si>
  <si>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</si>
  <si>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</si>
  <si>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</si>
  <si>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</si>
  <si>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</si>
  <si>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</si>
  <si>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</si>
  <si>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</si>
  <si>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</si>
  <si>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</si>
  <si>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</si>
  <si>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</si>
  <si>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</si>
  <si>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</si>
  <si>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</si>
  <si>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</si>
  <si>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</si>
  <si>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</si>
  <si>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</si>
  <si>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</si>
  <si>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</si>
  <si>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</si>
  <si>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</si>
  <si>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</si>
  <si>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</si>
  <si>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</si>
  <si>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</si>
  <si>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</si>
  <si>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</si>
  <si>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</si>
  <si>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</si>
  <si>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</si>
  <si>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</si>
  <si>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</si>
  <si>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</si>
  <si>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</si>
  <si>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</si>
  <si>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</si>
  <si>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</si>
  <si>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</si>
  <si>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</si>
  <si>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</si>
  <si>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</si>
  <si>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</si>
  <si>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</si>
  <si>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</si>
  <si>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</si>
  <si>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</si>
  <si>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</si>
  <si>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</si>
  <si>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</si>
  <si>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</si>
  <si>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</si>
  <si>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</si>
  <si>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</si>
  <si>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</si>
  <si>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</si>
  <si>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</si>
  <si>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</si>
  <si>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</si>
  <si>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</si>
  <si>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</si>
  <si>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</si>
  <si>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</si>
  <si>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</si>
  <si>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</si>
  <si>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</si>
  <si>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</si>
  <si>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</si>
  <si>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</si>
  <si>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</si>
  <si>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</si>
  <si>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</si>
  <si>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</si>
  <si>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</si>
  <si>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</si>
  <si>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</si>
  <si>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</si>
  <si>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</si>
  <si>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</si>
  <si>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</si>
  <si>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</si>
  <si>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</si>
  <si>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</si>
  <si>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</si>
  <si>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</si>
  <si>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</si>
  <si>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</si>
  <si>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</si>
  <si>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</si>
  <si>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</si>
  <si>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</si>
  <si>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</si>
  <si>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</si>
  <si>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</si>
  <si>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</si>
  <si>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</si>
  <si>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</si>
  <si>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</si>
  <si>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</si>
  <si>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</si>
  <si>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</si>
  <si>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</si>
  <si>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</si>
  <si>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</si>
  <si>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</si>
  <si>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</si>
  <si>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</si>
  <si>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</si>
  <si>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</si>
  <si>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</si>
  <si>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</si>
  <si>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</si>
  <si>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</si>
  <si>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</si>
  <si>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</si>
  <si>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</si>
  <si>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</si>
  <si>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</si>
  <si>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</si>
  <si>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</si>
  <si>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</si>
  <si>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</si>
  <si>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</si>
  <si>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</si>
  <si>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</si>
  <si>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</si>
  <si>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</si>
  <si>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</si>
  <si>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</si>
  <si>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</si>
  <si>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</si>
  <si>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</si>
  <si>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</si>
  <si>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</si>
  <si>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</si>
  <si>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</si>
  <si>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</si>
  <si>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</si>
  <si>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</si>
  <si>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</si>
  <si>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</si>
  <si>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</si>
  <si>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</si>
  <si>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</si>
  <si>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</si>
  <si>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</si>
  <si>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</si>
  <si>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</si>
  <si>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</si>
  <si>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</si>
  <si>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</si>
  <si>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</si>
  <si>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</si>
  <si>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</si>
  <si>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</si>
  <si>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</si>
  <si>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</si>
  <si>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</si>
  <si>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</si>
  <si>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</si>
  <si>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</si>
  <si>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</si>
  <si>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</si>
  <si>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</si>
  <si>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</si>
  <si>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</si>
  <si>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</si>
  <si>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</si>
  <si>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</si>
  <si>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</si>
  <si>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</si>
  <si>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</si>
  <si>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</si>
  <si>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</si>
  <si>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</si>
  <si>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</si>
  <si>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</si>
  <si>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</si>
  <si>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</si>
  <si>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</si>
  <si>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</si>
  <si>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</si>
  <si>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</si>
  <si>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</si>
  <si>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</si>
  <si>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</si>
  <si>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</si>
  <si>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</si>
  <si>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</si>
  <si>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</si>
  <si>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</si>
  <si>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</si>
  <si>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</si>
  <si>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</si>
  <si>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</si>
  <si>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</si>
  <si>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</si>
  <si>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</si>
  <si>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</si>
  <si>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</si>
  <si>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</si>
  <si>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</si>
  <si>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</si>
  <si>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</si>
  <si>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</si>
  <si>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</si>
  <si>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</si>
  <si>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</si>
  <si>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</si>
  <si>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</si>
  <si>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</si>
  <si>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</si>
  <si>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</si>
  <si>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</si>
  <si>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</si>
  <si>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</si>
  <si>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</si>
  <si>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</si>
  <si>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</si>
  <si>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</si>
  <si>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</si>
  <si>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</si>
  <si>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</si>
  <si>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</si>
  <si>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</si>
  <si>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</si>
  <si>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</si>
  <si>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</si>
  <si>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</si>
  <si>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</si>
  <si>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</si>
  <si>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</si>
  <si>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</si>
  <si>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</si>
  <si>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</si>
  <si>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</si>
  <si>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</si>
  <si>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</si>
  <si>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</si>
  <si>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</si>
  <si>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</si>
  <si>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</si>
  <si>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</si>
  <si>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</si>
  <si>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</si>
  <si>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</si>
  <si>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</si>
  <si>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</si>
  <si>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</si>
  <si>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</si>
  <si>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</si>
  <si>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</si>
  <si>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</si>
  <si>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</si>
  <si>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</si>
  <si>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</si>
  <si>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</si>
  <si>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</si>
  <si>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</si>
  <si>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</si>
  <si>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</si>
  <si>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</si>
  <si>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</si>
  <si>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</si>
  <si>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</si>
  <si>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</si>
  <si>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</si>
  <si>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</si>
  <si>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</si>
  <si>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</si>
  <si>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</si>
  <si>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</si>
  <si>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</si>
  <si>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</si>
  <si>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</si>
  <si>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</si>
  <si>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</si>
  <si>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</si>
  <si>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</si>
  <si>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</si>
  <si>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</si>
  <si>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</si>
  <si>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</si>
  <si>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</si>
  <si>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</si>
  <si>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</si>
  <si>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</si>
  <si>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</si>
  <si>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</si>
  <si>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</si>
  <si>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</si>
  <si>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</si>
  <si>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</si>
  <si>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</si>
  <si>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</si>
  <si>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</si>
  <si>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</si>
  <si>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</si>
  <si>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</si>
  <si>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</si>
  <si>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</si>
  <si>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</si>
  <si>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</si>
  <si>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</si>
  <si>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</si>
  <si>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</si>
  <si>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</si>
  <si>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</si>
  <si>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</si>
  <si>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</si>
  <si>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</si>
  <si>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</si>
  <si>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</si>
  <si>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</si>
  <si>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</si>
  <si>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</si>
  <si>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</si>
  <si>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</si>
  <si>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</si>
  <si>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</si>
  <si>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</si>
  <si>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</si>
  <si>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</si>
  <si>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</si>
  <si>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</si>
  <si>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</si>
  <si>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</si>
  <si>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</si>
  <si>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</si>
  <si>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</si>
  <si>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</si>
  <si>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</si>
  <si>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</si>
  <si>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</si>
  <si>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</si>
  <si>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</si>
  <si>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</si>
  <si>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</si>
  <si>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</si>
  <si>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</si>
  <si>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</si>
  <si>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</si>
  <si>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</si>
  <si>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</si>
  <si>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</si>
  <si>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</si>
  <si>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</si>
  <si>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</si>
  <si>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</si>
  <si>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</si>
  <si>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</si>
  <si>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</si>
  <si>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</si>
  <si>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</si>
  <si>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</si>
  <si>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</si>
  <si>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</si>
  <si>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</si>
  <si>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</si>
  <si>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</si>
  <si>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</si>
  <si>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</si>
  <si>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</si>
  <si>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</si>
  <si>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</si>
  <si>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</si>
  <si>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</si>
  <si>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</si>
  <si>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</si>
  <si>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</si>
  <si>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</si>
  <si>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</si>
  <si>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</si>
  <si>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</si>
  <si>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</si>
  <si>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</si>
  <si>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</si>
  <si>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</si>
  <si>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</si>
  <si>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</si>
  <si>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</si>
  <si>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</si>
  <si>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</si>
  <si>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</si>
  <si>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</si>
  <si>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</si>
  <si>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</si>
  <si>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</si>
  <si>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</si>
  <si>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</si>
  <si>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</si>
  <si>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</si>
  <si>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</si>
  <si>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</si>
  <si>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</si>
  <si>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</si>
  <si>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</si>
  <si>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</si>
  <si>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</si>
  <si>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</si>
  <si>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</si>
  <si>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</si>
  <si>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</si>
  <si>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</si>
  <si>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</si>
  <si>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</si>
  <si>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</si>
  <si>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</si>
  <si>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</si>
  <si>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</si>
  <si>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</si>
  <si>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</si>
  <si>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</si>
  <si>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</si>
  <si>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</si>
  <si>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</si>
  <si>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</si>
  <si>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</si>
  <si>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</si>
  <si>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</si>
  <si>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</si>
  <si>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</si>
  <si>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</si>
  <si>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</si>
  <si>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</si>
  <si>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</si>
  <si>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</si>
  <si>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</si>
  <si>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</si>
  <si>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</si>
  <si>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</si>
  <si>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</si>
  <si>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</si>
  <si>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</si>
  <si>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</si>
  <si>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</si>
  <si>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</si>
  <si>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</si>
  <si>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</si>
  <si>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</si>
  <si>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</si>
  <si>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</si>
  <si>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</si>
  <si>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</si>
  <si>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</si>
  <si>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</si>
  <si>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</si>
  <si>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</si>
  <si>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</si>
  <si>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</si>
  <si>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</si>
  <si>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</si>
  <si>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</si>
  <si>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</si>
  <si>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</si>
  <si>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</si>
  <si>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</si>
  <si>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</si>
  <si>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</si>
  <si>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</si>
  <si>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</si>
  <si>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</si>
  <si>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</si>
  <si>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</si>
  <si>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</si>
  <si>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</si>
  <si>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</si>
  <si>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</si>
  <si>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</si>
  <si>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</si>
  <si>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</si>
  <si>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</si>
  <si>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</si>
  <si>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</si>
  <si>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</si>
  <si>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</si>
  <si>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</si>
  <si>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</si>
  <si>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</si>
  <si>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</si>
  <si>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</si>
  <si>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</si>
  <si>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</si>
  <si>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</si>
  <si>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</si>
  <si>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</si>
  <si>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</si>
  <si>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</si>
  <si>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</si>
  <si>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</si>
  <si>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</si>
  <si>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</si>
  <si>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</si>
  <si>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</si>
  <si>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</si>
  <si>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</si>
  <si>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</si>
  <si>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</si>
  <si>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</si>
  <si>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</si>
  <si>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</si>
  <si>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</si>
  <si>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</si>
  <si>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</si>
  <si>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</si>
  <si>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</si>
  <si>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</si>
  <si>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</si>
  <si>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</si>
  <si>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</si>
  <si>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</si>
  <si>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</si>
  <si>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</si>
  <si>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</si>
  <si>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</si>
  <si>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</si>
  <si>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</si>
  <si>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</si>
  <si>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</si>
  <si>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</si>
  <si>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</si>
  <si>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</si>
  <si>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</si>
  <si>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</si>
  <si>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</si>
  <si>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</si>
  <si>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</si>
  <si>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</si>
  <si>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</si>
  <si>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</si>
  <si>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</si>
  <si>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</si>
  <si>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</si>
  <si>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</si>
  <si>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</si>
  <si>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</si>
  <si>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</si>
  <si>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</si>
  <si>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</si>
  <si>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</si>
  <si>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</si>
  <si>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</si>
  <si>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</si>
  <si>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</si>
  <si>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</si>
  <si>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</si>
  <si>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</si>
  <si>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</si>
  <si>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</si>
  <si>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</si>
  <si>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</si>
  <si>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</si>
  <si>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</si>
  <si>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</si>
  <si>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</si>
  <si>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</si>
  <si>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</si>
  <si>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</si>
  <si>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</si>
  <si>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</si>
  <si>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</si>
  <si>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</si>
  <si>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</si>
  <si>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</si>
  <si>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</si>
  <si>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</si>
  <si>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</si>
  <si>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</si>
  <si>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</si>
  <si>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</si>
  <si>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</si>
  <si>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</si>
  <si>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</si>
  <si>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</si>
  <si>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</si>
  <si>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</si>
  <si>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</si>
  <si>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</si>
  <si>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</si>
  <si>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</si>
  <si>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</si>
  <si>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</si>
  <si>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</si>
  <si>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</si>
  <si>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</si>
  <si>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</si>
  <si>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</si>
  <si>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</si>
  <si>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</si>
  <si>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</si>
  <si>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</si>
  <si>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</si>
  <si>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</si>
  <si>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</si>
  <si>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</si>
  <si>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</si>
  <si>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</si>
  <si>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</si>
  <si>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</si>
  <si>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</si>
  <si>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</si>
  <si>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</si>
  <si>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</si>
  <si>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</si>
  <si>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</si>
  <si>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</si>
  <si>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</si>
  <si>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</si>
  <si>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</si>
  <si>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</si>
  <si>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</si>
  <si>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</si>
  <si>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</si>
  <si>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</si>
  <si>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</si>
  <si>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</si>
  <si>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</si>
  <si>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</si>
  <si>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</si>
  <si>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</si>
  <si>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</si>
  <si>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</si>
  <si>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</si>
  <si>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</si>
  <si>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</si>
  <si>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</si>
  <si>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</si>
  <si>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</si>
  <si>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</si>
  <si>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</si>
  <si>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</si>
  <si>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</si>
  <si>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</si>
  <si>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</si>
  <si>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</si>
  <si>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</si>
  <si>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</si>
  <si>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</si>
  <si>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</si>
  <si>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</si>
  <si>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</si>
  <si>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</si>
  <si>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</si>
  <si>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</si>
  <si>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</si>
  <si>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</si>
  <si>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</si>
  <si>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</si>
  <si>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</si>
  <si>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</si>
  <si>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</si>
  <si>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</si>
  <si>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</si>
  <si>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</si>
  <si>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</si>
  <si>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</si>
  <si>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</si>
  <si>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</si>
  <si>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</si>
  <si>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</si>
  <si>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</si>
  <si>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</si>
  <si>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</si>
  <si>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</si>
  <si>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</si>
  <si>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</si>
  <si>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</si>
  <si>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</si>
  <si>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</si>
  <si>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</si>
  <si>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</si>
  <si>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</si>
  <si>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</si>
  <si>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</si>
  <si>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</si>
  <si>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</si>
  <si>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</si>
  <si>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</si>
  <si>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</si>
  <si>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</si>
  <si>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</si>
  <si>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</si>
  <si>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</si>
  <si>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</si>
  <si>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</si>
  <si>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</si>
  <si>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</si>
  <si>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</si>
  <si>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</si>
  <si>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</si>
  <si>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</si>
  <si>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</si>
  <si>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</si>
  <si>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</si>
  <si>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</si>
  <si>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</si>
  <si>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</si>
  <si>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</si>
  <si>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</si>
  <si>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</si>
  <si>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</si>
  <si>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</si>
  <si>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</si>
  <si>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</si>
  <si>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</si>
  <si>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</si>
  <si>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</si>
  <si>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</si>
  <si>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</si>
  <si>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</si>
  <si>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</si>
  <si>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</si>
  <si>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</si>
  <si>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</si>
  <si>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</si>
  <si>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</si>
  <si>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</si>
  <si>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</si>
  <si>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</si>
  <si>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</si>
  <si>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</si>
  <si>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</si>
  <si>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</si>
  <si>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</si>
  <si>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</si>
  <si>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</si>
  <si>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</si>
  <si>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</si>
  <si>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</si>
  <si>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</si>
  <si>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</si>
  <si>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</si>
  <si>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</si>
  <si>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</si>
  <si>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</si>
  <si>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</si>
  <si>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</si>
  <si>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</si>
  <si>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</si>
  <si>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</si>
  <si>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</si>
  <si>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</si>
  <si>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</si>
  <si>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</si>
  <si>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</si>
  <si>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</si>
  <si>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</si>
  <si>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</si>
  <si>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</si>
  <si>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</si>
  <si>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</si>
  <si>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</si>
  <si>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</si>
  <si>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</si>
  <si>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</si>
  <si>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</si>
  <si>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</si>
  <si>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</si>
  <si>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</si>
  <si>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</si>
  <si>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</si>
  <si>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</si>
  <si>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</si>
  <si>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</si>
  <si>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</si>
  <si>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</si>
  <si>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</si>
  <si>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</si>
  <si>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</si>
  <si>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</si>
  <si>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</si>
  <si>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</si>
  <si>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</si>
  <si>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</si>
  <si>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</si>
  <si>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</si>
  <si>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</si>
  <si>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</si>
  <si>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</si>
  <si>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</si>
  <si>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</si>
  <si>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</si>
  <si>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</si>
  <si>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</si>
  <si>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</si>
  <si>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</si>
  <si>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</si>
  <si>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</si>
  <si>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</si>
  <si>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</si>
  <si>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</si>
  <si>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</si>
  <si>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</si>
  <si>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</si>
  <si>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</si>
  <si>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</si>
  <si>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</si>
  <si>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</si>
  <si>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</si>
  <si>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</si>
  <si>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</si>
  <si>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</si>
  <si>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</si>
  <si>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</si>
  <si>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</si>
  <si>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</si>
  <si>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</si>
  <si>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</si>
  <si>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</si>
  <si>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</si>
  <si>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</si>
  <si>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</si>
  <si>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</si>
  <si>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</si>
  <si>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</si>
  <si>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</si>
  <si>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</si>
  <si>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</si>
  <si>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</si>
  <si>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</si>
  <si>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</si>
  <si>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</si>
  <si>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</si>
  <si>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</si>
  <si>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</si>
  <si>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</si>
  <si>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</si>
  <si>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</si>
  <si>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</si>
  <si>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</si>
  <si>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</si>
  <si>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</si>
  <si>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</si>
  <si>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</si>
  <si>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</si>
  <si>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</si>
  <si>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</si>
  <si>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</si>
  <si>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</si>
  <si>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</si>
  <si>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</si>
  <si>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</si>
  <si>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</si>
  <si>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</si>
  <si>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</si>
  <si>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</si>
  <si>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</si>
  <si>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</si>
  <si>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</si>
  <si>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</si>
  <si>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</si>
  <si>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</si>
  <si>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</si>
  <si>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</si>
  <si>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</si>
  <si>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</si>
  <si>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</si>
  <si>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</si>
  <si>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</si>
  <si>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</si>
  <si>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</si>
  <si>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</si>
  <si>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</si>
  <si>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</si>
  <si>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</si>
  <si>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</si>
  <si>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</si>
  <si>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</si>
  <si>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</si>
  <si>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</si>
  <si>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</si>
  <si>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</si>
  <si>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</si>
  <si>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</si>
  <si>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</si>
  <si>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</si>
  <si>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</si>
  <si>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</si>
  <si>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</si>
  <si>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</si>
  <si>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</si>
  <si>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</si>
  <si>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</si>
  <si>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</si>
  <si>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</si>
  <si>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</si>
  <si>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</si>
  <si>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</si>
  <si>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</si>
  <si>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</si>
  <si>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</si>
  <si>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</si>
  <si>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</si>
  <si>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</si>
  <si>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</si>
  <si>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</si>
  <si>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</si>
  <si>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</si>
  <si>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</si>
  <si>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</si>
  <si>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</si>
  <si>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</si>
  <si>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</si>
  <si>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</si>
  <si>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</si>
  <si>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</si>
  <si>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</si>
  <si>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</si>
  <si>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</si>
  <si>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</si>
  <si>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</si>
  <si>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</si>
  <si>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</si>
  <si>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</si>
  <si>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</si>
  <si>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</si>
  <si>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</si>
  <si>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</si>
  <si>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</si>
  <si>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</si>
  <si>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</si>
  <si>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</si>
  <si>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</si>
  <si>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</si>
  <si>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</si>
  <si>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</si>
  <si>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</si>
  <si>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</si>
  <si>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</si>
  <si>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</si>
  <si>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</si>
  <si>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</si>
  <si>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</si>
  <si>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</si>
  <si>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</si>
  <si>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</si>
  <si>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</si>
  <si>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</si>
  <si>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</si>
  <si>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</si>
  <si>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</si>
  <si>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</si>
  <si>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</si>
  <si>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</si>
  <si>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</si>
  <si>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</si>
  <si>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</si>
  <si>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</si>
  <si>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</si>
  <si>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</si>
  <si>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</si>
  <si>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</si>
  <si>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</si>
  <si>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</si>
  <si>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</si>
  <si>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</si>
  <si>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</si>
  <si>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</si>
  <si>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</si>
  <si>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</si>
  <si>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</si>
  <si>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</si>
  <si>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</si>
  <si>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</si>
  <si>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</si>
  <si>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</si>
  <si>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</si>
  <si>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</si>
  <si>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</si>
  <si>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</si>
  <si>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</si>
  <si>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</si>
  <si>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</si>
  <si>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</si>
  <si>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</si>
  <si>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</si>
  <si>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</si>
  <si>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</si>
  <si>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</si>
  <si>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</si>
  <si>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</si>
  <si>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</si>
  <si>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</si>
  <si>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</si>
  <si>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</si>
  <si>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</si>
  <si>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</si>
  <si>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</si>
  <si>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</si>
  <si>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</si>
  <si>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</si>
  <si>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</si>
  <si>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</si>
  <si>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</si>
  <si>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</si>
  <si>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</si>
  <si>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</si>
  <si>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</si>
  <si>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</si>
  <si>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</si>
  <si>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</si>
  <si>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</si>
  <si>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</si>
  <si>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</si>
  <si>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</si>
  <si>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</si>
  <si>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</si>
  <si>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</si>
  <si>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</si>
  <si>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</si>
  <si>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</si>
  <si>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</si>
  <si>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</si>
  <si>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</si>
  <si>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</si>
  <si>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</si>
  <si>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</si>
  <si>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</si>
  <si>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</si>
  <si>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</si>
  <si>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</si>
  <si>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</si>
  <si>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</si>
  <si>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</si>
  <si>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</si>
  <si>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</si>
  <si>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</si>
  <si>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</si>
  <si>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</si>
  <si>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</si>
  <si>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</si>
  <si>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</si>
  <si>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</si>
  <si>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</si>
  <si>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</si>
  <si>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</si>
  <si>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</si>
  <si>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</si>
  <si>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</si>
  <si>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</si>
  <si>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</si>
  <si>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</si>
  <si>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</si>
  <si>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</si>
  <si>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</si>
  <si>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</si>
  <si>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</si>
  <si>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</si>
  <si>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</si>
  <si>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</si>
  <si>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</si>
  <si>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</si>
  <si>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</si>
  <si>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</si>
  <si>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</si>
  <si>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</si>
  <si>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</si>
  <si>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</si>
  <si>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</si>
  <si>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</si>
  <si>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</si>
  <si>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</si>
  <si>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</si>
  <si>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</si>
  <si>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</si>
  <si>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</si>
  <si>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</si>
  <si>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</si>
  <si>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</si>
  <si>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</si>
  <si>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</si>
  <si>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</si>
  <si>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</si>
  <si>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</si>
  <si>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</si>
  <si>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</si>
  <si>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</si>
  <si>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</si>
  <si>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</si>
  <si>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</si>
  <si>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</si>
  <si>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</si>
  <si>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</si>
  <si>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</si>
  <si>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</si>
  <si>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</si>
  <si>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</si>
  <si>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</si>
  <si>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</si>
  <si>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</si>
  <si>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</si>
  <si>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</si>
  <si>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</si>
  <si>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</si>
  <si>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</si>
  <si>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</si>
  <si>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</si>
  <si>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</si>
  <si>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</si>
  <si>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</si>
  <si>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</si>
  <si>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</si>
  <si>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</si>
  <si>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</si>
  <si>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</si>
  <si>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</si>
  <si>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</si>
  <si>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</si>
  <si>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</si>
  <si>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</si>
  <si>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</si>
  <si>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</si>
  <si>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</si>
  <si>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</si>
  <si>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</si>
  <si>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</si>
  <si>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</si>
  <si>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</si>
  <si>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</si>
  <si>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</si>
  <si>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</si>
  <si>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</si>
  <si>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</si>
  <si>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</si>
  <si>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</si>
  <si>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</si>
  <si>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</si>
  <si>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</si>
  <si>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</si>
  <si>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</si>
  <si>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</si>
  <si>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</si>
  <si>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</si>
  <si>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</si>
  <si>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</si>
  <si>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</si>
  <si>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</si>
  <si>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</si>
  <si>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</si>
  <si>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</si>
  <si>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</si>
  <si>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</si>
  <si>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</si>
  <si>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</si>
  <si>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</si>
  <si>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</si>
  <si>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</si>
  <si>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</si>
  <si>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</si>
  <si>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</si>
  <si>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</si>
  <si>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</si>
  <si>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</si>
  <si>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</si>
  <si>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</si>
  <si>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</si>
  <si>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</si>
  <si>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</si>
  <si>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</si>
  <si>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</si>
  <si>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</si>
  <si>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</si>
  <si>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</si>
  <si>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</si>
  <si>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</si>
  <si>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</si>
  <si>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</si>
  <si>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</si>
  <si>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</si>
  <si>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</si>
  <si>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</si>
  <si>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</si>
  <si>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</si>
  <si>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</si>
  <si>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</si>
  <si>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</si>
  <si>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</si>
  <si>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</si>
  <si>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</si>
  <si>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</si>
  <si>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</si>
  <si>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</si>
  <si>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</si>
  <si>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</si>
  <si>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</si>
  <si>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</si>
  <si>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</si>
  <si>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</si>
  <si>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</si>
  <si>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</si>
  <si>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</si>
  <si>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</si>
  <si>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</si>
  <si>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</si>
  <si>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</si>
  <si>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</si>
  <si>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</si>
  <si>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</si>
  <si>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</si>
  <si>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</si>
  <si>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</si>
  <si>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</si>
  <si>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</si>
  <si>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</si>
  <si>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</si>
  <si>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</si>
  <si>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</si>
  <si>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</si>
  <si>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</si>
  <si>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</si>
  <si>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</si>
  <si>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</si>
  <si>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</si>
  <si>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</si>
  <si>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</si>
  <si>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</si>
  <si>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</si>
  <si>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</si>
  <si>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</si>
  <si>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</si>
  <si>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</si>
  <si>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</si>
  <si>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</si>
  <si>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</si>
  <si>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</si>
  <si>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</si>
  <si>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</si>
  <si>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</si>
  <si>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</si>
  <si>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</si>
  <si>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</si>
  <si>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</si>
  <si>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</si>
  <si>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</si>
  <si>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</si>
  <si>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</si>
  <si>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</si>
  <si>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</si>
  <si>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</si>
  <si>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</si>
  <si>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</si>
  <si>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</si>
  <si>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</si>
  <si>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</si>
  <si>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</si>
  <si>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</si>
  <si>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</si>
  <si>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</si>
  <si>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</si>
  <si>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</si>
  <si>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</si>
  <si>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</si>
  <si>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</si>
  <si>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</si>
  <si>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</si>
  <si>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</si>
  <si>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</si>
  <si>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</si>
  <si>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</si>
  <si>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</si>
  <si>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</si>
  <si>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</si>
  <si>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</si>
  <si>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</si>
  <si>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</si>
  <si>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</si>
  <si>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</si>
  <si>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</si>
  <si>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</si>
  <si>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</si>
  <si>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</si>
  <si>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</si>
  <si>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</si>
  <si>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</si>
  <si>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</si>
  <si>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</si>
  <si>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</si>
  <si>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</si>
  <si>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</si>
  <si>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</si>
  <si>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</si>
  <si>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</si>
  <si>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</si>
  <si>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</si>
  <si>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</si>
  <si>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</si>
  <si>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</si>
  <si>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</si>
  <si>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</si>
  <si>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</si>
  <si>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</si>
  <si>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</si>
  <si>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</si>
  <si>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</si>
  <si>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</si>
  <si>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</si>
  <si>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</si>
  <si>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</si>
  <si>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</si>
  <si>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</si>
  <si>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</si>
  <si>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</si>
  <si>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</si>
  <si>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</si>
  <si>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</si>
  <si>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</si>
  <si>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</si>
  <si>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</si>
  <si>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</si>
  <si>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</si>
  <si>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</si>
  <si>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</si>
  <si>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</si>
  <si>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</si>
  <si>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</si>
  <si>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</si>
  <si>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</si>
  <si>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</si>
  <si>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</si>
  <si>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</si>
  <si>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</si>
  <si>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</si>
  <si>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</si>
  <si>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</si>
  <si>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</si>
  <si>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</si>
  <si>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</si>
  <si>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</si>
  <si>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</si>
  <si>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</si>
  <si>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</si>
  <si>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</si>
  <si>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</si>
  <si>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</si>
  <si>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</si>
  <si>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</si>
  <si>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</si>
  <si>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</si>
  <si>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</si>
  <si>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</si>
  <si>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</si>
  <si>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</si>
  <si>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</si>
  <si>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</si>
  <si>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</si>
  <si>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</si>
  <si>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</si>
  <si>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</si>
  <si>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</si>
  <si>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</si>
  <si>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</si>
  <si>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</si>
  <si>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</si>
  <si>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</si>
  <si>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</si>
  <si>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</si>
  <si>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</si>
  <si>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</si>
  <si>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</si>
  <si>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</si>
  <si>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</si>
  <si>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</si>
  <si>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</si>
  <si>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</si>
  <si>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</si>
  <si>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</si>
  <si>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</si>
  <si>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</si>
  <si>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</si>
  <si>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</si>
  <si>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</si>
  <si>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</si>
  <si>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</si>
  <si>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</si>
  <si>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</si>
  <si>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</si>
  <si>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</si>
  <si>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</si>
  <si>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</si>
  <si>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</si>
  <si>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</si>
  <si>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</si>
  <si>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</si>
  <si>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</si>
  <si>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</si>
  <si>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</si>
  <si>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</si>
  <si>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</si>
  <si>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</si>
  <si>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</si>
  <si>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</si>
  <si>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</si>
  <si>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</si>
  <si>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</si>
  <si>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</si>
  <si>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</si>
  <si>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</si>
  <si>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</si>
  <si>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</si>
  <si>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</si>
  <si>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</si>
  <si>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</si>
  <si>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</si>
  <si>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</si>
  <si>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</si>
  <si>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</si>
  <si>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</si>
  <si>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</si>
  <si>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</si>
  <si>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</si>
  <si>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</si>
  <si>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</si>
  <si>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</si>
  <si>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</si>
  <si>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</si>
  <si>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</si>
  <si>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</si>
  <si>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</si>
  <si>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</si>
  <si>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</si>
  <si>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</si>
  <si>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</si>
  <si>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</si>
  <si>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</si>
  <si>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</si>
  <si>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</si>
  <si>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</si>
  <si>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</si>
  <si>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</si>
  <si>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</si>
  <si>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</si>
  <si>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</si>
  <si>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</si>
  <si>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</si>
  <si>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</si>
  <si>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</si>
  <si>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</si>
  <si>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</si>
  <si>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</si>
  <si>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</si>
  <si>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</si>
  <si>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</si>
  <si>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</si>
  <si>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</si>
  <si>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</si>
  <si>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</si>
  <si>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</si>
  <si>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</si>
  <si>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</si>
  <si>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</si>
  <si>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</si>
  <si>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</si>
  <si>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</si>
  <si>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</si>
  <si>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</si>
  <si>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</si>
  <si>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</si>
  <si>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</si>
  <si>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</si>
  <si>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</si>
  <si>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</si>
  <si>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</si>
  <si>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</si>
  <si>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</si>
  <si>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</si>
  <si>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</si>
  <si>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</si>
  <si>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</si>
  <si>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</si>
  <si>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</si>
  <si>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</si>
  <si>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</si>
  <si>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</si>
  <si>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</si>
  <si>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</si>
  <si>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</si>
  <si>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</si>
  <si>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</si>
  <si>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</si>
  <si>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</si>
  <si>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</si>
  <si>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</si>
  <si>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</si>
  <si>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</si>
  <si>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</si>
  <si>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</si>
  <si>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</si>
  <si>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</si>
  <si>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</si>
  <si>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</si>
  <si>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</si>
  <si>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</si>
  <si>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</si>
  <si>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</si>
  <si>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</si>
  <si>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</si>
  <si>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</si>
  <si>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</si>
  <si>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</si>
  <si>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</si>
  <si>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</si>
  <si>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</si>
  <si>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</si>
  <si>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</si>
  <si>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</si>
  <si>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</si>
  <si>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</si>
  <si>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</si>
  <si>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</si>
  <si>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</si>
  <si>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</si>
  <si>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</si>
  <si>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</si>
  <si>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</si>
  <si>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</si>
  <si>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</si>
  <si>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</si>
  <si>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</si>
  <si>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</si>
  <si>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</si>
  <si>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</si>
  <si>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</si>
  <si>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</si>
  <si>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</si>
  <si>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</si>
  <si>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</si>
  <si>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</si>
  <si>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</si>
  <si>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</si>
  <si>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</si>
  <si>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</si>
  <si>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</si>
  <si>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</si>
  <si>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</si>
  <si>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</si>
  <si>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</si>
  <si>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</si>
  <si>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</si>
  <si>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</si>
  <si>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</si>
  <si>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</si>
  <si>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</si>
  <si>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</si>
  <si>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</si>
  <si>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</si>
  <si>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</si>
  <si>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</si>
  <si>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</si>
  <si>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</si>
  <si>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</si>
  <si>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</si>
  <si>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</si>
  <si>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</si>
  <si>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</si>
  <si>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</si>
  <si>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</si>
  <si>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</si>
  <si>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</si>
  <si>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</si>
  <si>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</si>
  <si>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</si>
  <si>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</si>
  <si>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</si>
  <si>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</si>
  <si>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</si>
  <si>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</si>
  <si>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</si>
  <si>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</si>
  <si>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</si>
  <si>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</si>
  <si>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</si>
  <si>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</si>
  <si>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</si>
  <si>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</si>
  <si>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</si>
  <si>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</si>
  <si>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</si>
  <si>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</si>
  <si>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</si>
  <si>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</si>
  <si>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</si>
  <si>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</si>
  <si>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</si>
  <si>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</si>
  <si>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</si>
  <si>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</si>
  <si>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</si>
  <si>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</si>
  <si>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</si>
  <si>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</si>
  <si>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</si>
  <si>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</si>
  <si>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</si>
  <si>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</si>
  <si>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</si>
  <si>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</si>
  <si>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</si>
  <si>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</si>
  <si>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</si>
  <si>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</si>
  <si>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</si>
  <si>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</si>
  <si>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</si>
  <si>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</si>
  <si>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</si>
  <si>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</si>
  <si>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</si>
  <si>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</si>
  <si>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</si>
  <si>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</si>
  <si>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</si>
  <si>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</si>
  <si>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</si>
  <si>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</si>
  <si>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</si>
  <si>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</si>
  <si>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</si>
  <si>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</si>
  <si>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</si>
  <si>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</si>
  <si>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</si>
  <si>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</si>
  <si>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</si>
  <si>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</si>
  <si>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</si>
  <si>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</si>
  <si>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</si>
  <si>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</si>
  <si>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</si>
  <si>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</si>
  <si>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</si>
  <si>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</si>
  <si>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</si>
  <si>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</si>
  <si>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</si>
  <si>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</si>
  <si>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</si>
  <si>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</si>
  <si>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</si>
  <si>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</si>
  <si>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</si>
  <si>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</si>
  <si>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</si>
  <si>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</si>
  <si>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</si>
  <si>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</si>
  <si>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</si>
  <si>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</si>
  <si>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</si>
  <si>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</si>
  <si>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</si>
  <si>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</si>
  <si>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</si>
  <si>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</si>
  <si>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</si>
  <si>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</si>
  <si>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</si>
  <si>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</si>
  <si>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</si>
  <si>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</si>
  <si>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</si>
  <si>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</si>
  <si>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</si>
  <si>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</si>
  <si>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</si>
  <si>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</si>
  <si>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</si>
  <si>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</si>
  <si>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</si>
  <si>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</si>
  <si>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</si>
  <si>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</si>
  <si>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</si>
  <si>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</si>
  <si>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</si>
  <si>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</si>
  <si>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</si>
  <si>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</si>
  <si>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</si>
  <si>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</si>
  <si>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</si>
  <si>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</si>
  <si>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</si>
  <si>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</si>
  <si>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</si>
  <si>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</si>
  <si>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</si>
  <si>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</si>
  <si>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</si>
  <si>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</si>
  <si>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</si>
  <si>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</si>
  <si>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</si>
  <si>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</si>
  <si>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</si>
  <si>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</si>
  <si>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</si>
  <si>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</si>
  <si>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</si>
  <si>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</si>
  <si>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</si>
  <si>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</si>
  <si>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</si>
  <si>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</si>
  <si>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</si>
  <si>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</si>
  <si>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</si>
  <si>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</si>
  <si>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</si>
  <si>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</si>
  <si>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</si>
  <si>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</si>
  <si>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</si>
  <si>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</si>
  <si>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</si>
  <si>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</si>
  <si>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</si>
  <si>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</si>
  <si>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</si>
  <si>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</si>
  <si>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</si>
  <si>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</si>
  <si>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</si>
  <si>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</si>
  <si>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</si>
  <si>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</si>
  <si>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</si>
  <si>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</si>
  <si>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</si>
  <si>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</si>
  <si>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</si>
  <si>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</si>
  <si>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</si>
  <si>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</si>
  <si>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</si>
  <si>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</si>
  <si>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</si>
  <si>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</si>
  <si>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</si>
  <si>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</si>
  <si>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</si>
  <si>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</si>
  <si>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</si>
  <si>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</si>
  <si>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</si>
  <si>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</si>
  <si>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</si>
  <si>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</si>
  <si>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</si>
  <si>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</si>
  <si>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</si>
  <si>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</si>
  <si>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</si>
  <si>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</si>
  <si>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</si>
  <si>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</si>
  <si>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</si>
  <si>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</si>
  <si>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</si>
  <si>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</si>
  <si>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</si>
  <si>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</si>
  <si>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</si>
  <si>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</si>
  <si>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</si>
  <si>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</si>
  <si>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</si>
  <si>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</si>
  <si>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</si>
  <si>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</si>
  <si>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</si>
  <si>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</si>
  <si>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</si>
  <si>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</si>
  <si>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</si>
  <si>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</si>
  <si>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</si>
  <si>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</si>
  <si>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</si>
  <si>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</si>
  <si>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</si>
  <si>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</si>
  <si>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</si>
  <si>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</si>
  <si>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</si>
  <si>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</si>
  <si>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</si>
  <si>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</si>
  <si>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</si>
  <si>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</si>
  <si>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</si>
  <si>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</si>
  <si>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</si>
  <si>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</si>
  <si>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</si>
  <si>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</si>
  <si>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</si>
  <si>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</si>
  <si>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</si>
  <si>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</si>
  <si>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</si>
  <si>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</si>
  <si>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</si>
  <si>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</si>
  <si>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</si>
  <si>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</si>
  <si>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</si>
  <si>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</si>
  <si>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</si>
  <si>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</si>
  <si>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</si>
  <si>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</si>
  <si>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</si>
  <si>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</si>
  <si>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</si>
  <si>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</si>
  <si>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</si>
  <si>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</si>
  <si>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</si>
  <si>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</si>
  <si>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</si>
  <si>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</si>
  <si>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</si>
  <si>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</si>
  <si>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</si>
  <si>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</si>
  <si>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</si>
  <si>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</si>
  <si>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</si>
  <si>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</si>
  <si>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</si>
  <si>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</si>
  <si>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</si>
  <si>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</si>
  <si>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</si>
  <si>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</si>
  <si>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</si>
  <si>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</si>
  <si>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</si>
  <si>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</si>
  <si>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</si>
  <si>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</si>
  <si>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</si>
  <si>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</si>
  <si>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</si>
  <si>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</si>
  <si>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</si>
  <si>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</si>
  <si>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</si>
  <si>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</si>
  <si>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</si>
  <si>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</si>
  <si>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</si>
  <si>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</si>
  <si>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</si>
  <si>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</si>
  <si>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</si>
  <si>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</si>
  <si>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</si>
  <si>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</si>
  <si>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</si>
  <si>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</si>
  <si>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</si>
  <si>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</si>
  <si>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</si>
  <si>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</si>
  <si>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</si>
  <si>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</si>
  <si>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</si>
  <si>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</si>
  <si>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</si>
  <si>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</si>
  <si>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</si>
  <si>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</si>
  <si>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</si>
  <si>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</si>
  <si>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</si>
  <si>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</si>
  <si>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</si>
  <si>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</si>
  <si>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</si>
  <si>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</si>
  <si>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</si>
  <si>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</si>
  <si>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</si>
  <si>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</si>
  <si>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</si>
  <si>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</si>
  <si>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</si>
  <si>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</si>
  <si>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</si>
  <si>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</si>
  <si>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</si>
  <si>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</si>
  <si>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</si>
  <si>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</si>
  <si>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</si>
  <si>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</si>
  <si>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</si>
  <si>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</si>
  <si>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</si>
  <si>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</si>
  <si>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</si>
  <si>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</si>
  <si>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</si>
  <si>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</si>
  <si>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</si>
  <si>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</si>
  <si>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</si>
  <si>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</si>
  <si>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</si>
  <si>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</si>
  <si>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</si>
  <si>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</si>
  <si>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</si>
  <si>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</si>
  <si>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</si>
  <si>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</si>
  <si>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</si>
  <si>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</si>
  <si>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</si>
  <si>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</si>
  <si>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</si>
  <si>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</si>
  <si>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</si>
  <si>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</si>
  <si>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</si>
  <si>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</si>
  <si>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</si>
  <si>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</si>
  <si>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</si>
  <si>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</si>
  <si>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</si>
  <si>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</si>
  <si>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</si>
  <si>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</si>
  <si>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</si>
  <si>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</si>
  <si>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</si>
  <si>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</si>
  <si>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</si>
  <si>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</si>
  <si>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</si>
  <si>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</si>
  <si>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</si>
  <si>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</si>
  <si>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</si>
  <si>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</si>
  <si>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</si>
  <si>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</si>
  <si>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</si>
  <si>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</si>
  <si>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</si>
  <si>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</si>
  <si>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</si>
  <si>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</si>
  <si>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</si>
  <si>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</si>
  <si>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</si>
  <si>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</si>
  <si>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</si>
  <si>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</si>
  <si>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</si>
  <si>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</si>
  <si>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</si>
  <si>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</si>
  <si>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</si>
  <si>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</si>
  <si>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</si>
  <si>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</si>
  <si>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</si>
  <si>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</si>
  <si>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</si>
  <si>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</si>
  <si>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</si>
  <si>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</si>
  <si>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</si>
  <si>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</si>
  <si>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</si>
  <si>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</si>
  <si>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</si>
  <si>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</si>
  <si>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</si>
  <si>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</si>
  <si>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</si>
  <si>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</si>
  <si>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</si>
  <si>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</si>
  <si>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</si>
  <si>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</si>
  <si>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</si>
  <si>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</si>
  <si>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</si>
  <si>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</si>
  <si>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</si>
  <si>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</si>
  <si>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</si>
  <si>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</si>
  <si>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</si>
  <si>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</si>
  <si>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</si>
  <si>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</si>
  <si>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</si>
  <si>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</si>
  <si>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</si>
  <si>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</si>
  <si>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</si>
  <si>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</si>
  <si>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</si>
  <si>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</si>
  <si>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</si>
  <si>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</si>
  <si>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</si>
  <si>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</si>
  <si>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</si>
  <si>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</si>
  <si>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</si>
  <si>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</si>
  <si>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</si>
  <si>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</si>
  <si>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</si>
  <si>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</si>
  <si>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</si>
  <si>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</si>
  <si>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</si>
  <si>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</si>
  <si>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</si>
  <si>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</si>
  <si>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</si>
  <si>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</si>
  <si>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</si>
  <si>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</si>
  <si>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</si>
  <si>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</si>
  <si>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</si>
  <si>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</si>
  <si>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</si>
  <si>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</si>
  <si>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</si>
  <si>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</si>
  <si>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</si>
  <si>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</si>
  <si>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</si>
  <si>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</si>
  <si>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</si>
  <si>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</si>
  <si>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</si>
  <si>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</si>
  <si>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</si>
  <si>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</si>
  <si>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</si>
  <si>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</si>
  <si>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</si>
  <si>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</si>
  <si>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</si>
  <si>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</si>
  <si>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</si>
  <si>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</si>
  <si>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</si>
  <si>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</si>
  <si>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</si>
  <si>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</si>
  <si>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</si>
  <si>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</si>
  <si>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</si>
  <si>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</si>
  <si>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</si>
  <si>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</si>
  <si>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</si>
  <si>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</si>
  <si>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</si>
  <si>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</si>
  <si>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</si>
  <si>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</si>
  <si>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</si>
  <si>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</si>
  <si>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</si>
  <si>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</si>
  <si>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</si>
  <si>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</si>
  <si>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</si>
  <si>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</si>
  <si>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</si>
  <si>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</si>
  <si>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</si>
  <si>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</si>
  <si>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</si>
  <si>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</si>
  <si>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</si>
  <si>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</si>
  <si>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</si>
  <si>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</si>
  <si>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</si>
  <si>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</si>
  <si>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</si>
  <si>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</si>
  <si>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</si>
  <si>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</si>
  <si>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</si>
  <si>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</si>
  <si>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</si>
  <si>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</si>
  <si>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</si>
  <si>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</si>
  <si>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</si>
  <si>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</si>
  <si>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</si>
  <si>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</si>
  <si>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</si>
  <si>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</si>
  <si>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</si>
  <si>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</si>
  <si>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</si>
  <si>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</si>
  <si>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</si>
  <si>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</si>
  <si>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</si>
  <si>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</si>
  <si>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</si>
  <si>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</si>
  <si>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</si>
  <si>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</si>
  <si>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</si>
  <si>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</si>
  <si>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</si>
  <si>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</si>
  <si>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</si>
  <si>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</si>
  <si>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</si>
  <si>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</si>
  <si>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</si>
  <si>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</si>
  <si>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</si>
  <si>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</si>
  <si>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</si>
  <si>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</si>
  <si>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</si>
  <si>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</si>
  <si>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</si>
  <si>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</si>
  <si>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</si>
  <si>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</si>
  <si>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</si>
  <si>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</si>
  <si>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</si>
  <si>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</si>
  <si>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</si>
  <si>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</si>
  <si>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</si>
  <si>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</si>
  <si>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</si>
  <si>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</si>
  <si>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</si>
  <si>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</si>
  <si>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</si>
  <si>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</si>
  <si>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</si>
  <si>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</si>
  <si>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</si>
  <si>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</si>
  <si>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</si>
  <si>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</si>
  <si>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</si>
  <si>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</si>
  <si>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</si>
  <si>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</si>
  <si>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</si>
  <si>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</si>
  <si>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</si>
  <si>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</si>
  <si>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</si>
  <si>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</si>
  <si>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</si>
  <si>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</si>
  <si>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</si>
  <si>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</si>
  <si>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</si>
  <si>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</si>
  <si>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</si>
  <si>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</si>
  <si>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</si>
  <si>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</si>
  <si>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</si>
  <si>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</si>
  <si>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</si>
  <si>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</si>
  <si>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</si>
  <si>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</si>
  <si>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</si>
  <si>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</si>
  <si>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</si>
  <si>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</si>
  <si>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</si>
  <si>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</si>
  <si>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</si>
  <si>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</si>
  <si>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</si>
  <si>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</si>
  <si>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</si>
  <si>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</si>
  <si>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</si>
  <si>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</si>
  <si>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</si>
  <si>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</si>
  <si>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</si>
  <si>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</si>
  <si>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</si>
  <si>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</si>
  <si>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</si>
  <si>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</si>
  <si>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</si>
  <si>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</si>
  <si>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</si>
  <si>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</si>
  <si>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</si>
  <si>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</si>
  <si>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</si>
  <si>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</si>
  <si>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</si>
  <si>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</si>
  <si>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</si>
  <si>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</si>
  <si>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</si>
  <si>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</si>
  <si>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</si>
  <si>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</si>
  <si>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</si>
  <si>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</si>
  <si>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</si>
  <si>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</si>
  <si>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</si>
  <si>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</si>
  <si>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</si>
  <si>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</si>
  <si>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</si>
  <si>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</si>
  <si>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</si>
  <si>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</si>
  <si>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</si>
  <si>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</si>
  <si>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</si>
  <si>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</si>
  <si>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</si>
  <si>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</si>
  <si>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</si>
  <si>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</si>
  <si>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</si>
  <si>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</si>
  <si>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</si>
  <si>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</si>
  <si>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</si>
  <si>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</si>
  <si>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</si>
  <si>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</si>
  <si>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</si>
  <si>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</si>
  <si>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</si>
  <si>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</si>
  <si>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</si>
  <si>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</si>
  <si>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</si>
  <si>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</si>
  <si>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</si>
  <si>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</si>
  <si>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</si>
  <si>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</si>
  <si>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</si>
  <si>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</si>
  <si>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</si>
  <si>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</si>
  <si>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</si>
  <si>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</si>
  <si>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</si>
  <si>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</si>
  <si>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</si>
  <si>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</si>
  <si>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</si>
  <si>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</si>
  <si>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</si>
  <si>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</si>
  <si>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</si>
  <si>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</si>
  <si>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</si>
  <si>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</si>
  <si>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</si>
  <si>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</si>
  <si>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</si>
  <si>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</si>
  <si>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</si>
  <si>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</si>
  <si>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</si>
  <si>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</si>
  <si>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</si>
  <si>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</si>
  <si>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</si>
  <si>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</si>
  <si>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</si>
  <si>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</si>
  <si>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</si>
  <si>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</si>
  <si>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</si>
  <si>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</si>
  <si>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</si>
  <si>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</si>
  <si>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</si>
  <si>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</si>
  <si>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</si>
  <si>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</si>
  <si>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</si>
  <si>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</si>
  <si>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</si>
  <si>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</si>
  <si>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</si>
  <si>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</si>
  <si>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</si>
  <si>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</si>
  <si>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</si>
  <si>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</si>
  <si>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</si>
  <si>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</si>
  <si>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</si>
  <si>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</si>
  <si>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</si>
  <si>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</si>
  <si>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</si>
  <si>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</si>
  <si>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</si>
  <si>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</si>
  <si>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</si>
  <si>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</si>
  <si>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</si>
  <si>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</si>
  <si>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</si>
  <si>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</si>
  <si>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</si>
  <si>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</si>
  <si>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</si>
  <si>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</si>
  <si>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</si>
  <si>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</si>
  <si>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</si>
  <si>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</si>
  <si>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</si>
  <si>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</si>
  <si>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</si>
  <si>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</si>
  <si>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</si>
  <si>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</si>
  <si>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</si>
  <si>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</si>
  <si>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</si>
  <si>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</si>
  <si>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</si>
  <si>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</si>
  <si>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</si>
  <si>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</si>
  <si>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</si>
  <si>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</si>
  <si>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</si>
  <si>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</si>
  <si>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</si>
  <si>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</si>
  <si>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</si>
  <si>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</si>
  <si>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</si>
  <si>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</si>
  <si>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</si>
  <si>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</si>
  <si>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</si>
  <si>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</si>
  <si>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</si>
  <si>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</si>
  <si>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</si>
  <si>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</si>
  <si>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</si>
  <si>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</si>
  <si>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</si>
  <si>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</si>
  <si>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</si>
  <si>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</si>
  <si>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</si>
  <si>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</si>
  <si>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</si>
  <si>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</si>
  <si>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</si>
  <si>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</si>
  <si>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</si>
  <si>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</si>
  <si>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</si>
  <si>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</si>
  <si>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</si>
  <si>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</si>
  <si>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</si>
  <si>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</si>
  <si>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</si>
  <si>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</si>
  <si>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</si>
  <si>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</si>
  <si>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</si>
  <si>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</si>
  <si>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</si>
  <si>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</si>
  <si>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</si>
  <si>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</si>
  <si>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</si>
  <si>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</si>
  <si>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</si>
  <si>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</si>
  <si>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</si>
  <si>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</si>
  <si>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</si>
  <si>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</si>
  <si>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</si>
  <si>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</si>
  <si>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</si>
  <si>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</si>
  <si>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</si>
  <si>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</si>
  <si>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</si>
  <si>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</si>
  <si>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</si>
  <si>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</si>
  <si>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</si>
  <si>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</si>
  <si>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</si>
  <si>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</si>
  <si>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</si>
  <si>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</si>
  <si>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</si>
  <si>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</si>
  <si>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</si>
  <si>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</si>
  <si>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</si>
  <si>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</si>
  <si>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</si>
  <si>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</si>
  <si>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</si>
  <si>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</si>
  <si>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</si>
  <si>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</si>
  <si>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</si>
  <si>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</si>
  <si>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</si>
  <si>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</si>
  <si>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</si>
  <si>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</si>
  <si>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</si>
  <si>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</si>
  <si>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</si>
  <si>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</si>
  <si>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</si>
  <si>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</si>
  <si>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</si>
  <si>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</si>
  <si>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</si>
  <si>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</si>
  <si>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</si>
  <si>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</si>
  <si>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</si>
  <si>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</si>
  <si>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</si>
  <si>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</si>
  <si>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</si>
  <si>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</si>
  <si>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</si>
  <si>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</si>
  <si>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</si>
  <si>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</si>
  <si>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</si>
  <si>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</si>
  <si>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</si>
  <si>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</si>
  <si>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</si>
  <si>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</si>
  <si>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</si>
  <si>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</si>
  <si>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</si>
  <si>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</si>
  <si>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</si>
  <si>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</si>
  <si>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</si>
  <si>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</si>
  <si>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</si>
  <si>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</si>
  <si>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</si>
  <si>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</si>
  <si>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</si>
  <si>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</si>
  <si>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</si>
  <si>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</si>
  <si>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</si>
  <si>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</si>
  <si>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</si>
  <si>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</si>
  <si>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</si>
  <si>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</si>
  <si>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</si>
  <si>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</si>
  <si>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</si>
  <si>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</si>
  <si>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</si>
  <si>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</si>
  <si>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</si>
  <si>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</si>
  <si>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</si>
  <si>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</si>
  <si>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</si>
  <si>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</si>
  <si>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</si>
  <si>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</si>
  <si>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</si>
  <si>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</si>
  <si>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</si>
  <si>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</si>
  <si>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</si>
  <si>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</si>
  <si>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</si>
  <si>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</si>
  <si>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</si>
  <si>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</si>
  <si>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</si>
  <si>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</si>
  <si>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</si>
  <si>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</si>
  <si>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</si>
  <si>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</si>
  <si>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</si>
  <si>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</si>
  <si>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</si>
  <si>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</si>
  <si>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</si>
  <si>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</si>
  <si>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</si>
  <si>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</si>
  <si>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</si>
  <si>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</si>
  <si>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</si>
  <si>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</si>
  <si>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</si>
  <si>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</si>
  <si>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</si>
  <si>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</si>
  <si>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</si>
  <si>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</si>
  <si>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</si>
  <si>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</si>
  <si>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</si>
  <si>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</si>
  <si>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</si>
  <si>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</si>
  <si>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</si>
  <si>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</si>
  <si>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</si>
  <si>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</si>
  <si>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</si>
  <si>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</si>
  <si>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</si>
  <si>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</si>
  <si>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</si>
  <si>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</si>
  <si>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</si>
  <si>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</si>
  <si>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</si>
  <si>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</si>
  <si>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</si>
  <si>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</si>
  <si>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</si>
  <si>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</si>
  <si>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</si>
  <si>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</si>
  <si>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</si>
  <si>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</si>
  <si>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</si>
  <si>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</si>
  <si>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</si>
  <si>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</si>
  <si>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</si>
  <si>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</si>
  <si>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</si>
  <si>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</si>
  <si>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</si>
  <si>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</si>
  <si>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</si>
  <si>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</si>
  <si>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</si>
  <si>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</si>
  <si>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</si>
  <si>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</si>
  <si>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</si>
  <si>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</si>
  <si>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</si>
  <si>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</si>
  <si>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</si>
  <si>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</si>
  <si>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</si>
  <si>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</si>
  <si>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</si>
  <si>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</si>
  <si>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</si>
  <si>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</si>
  <si>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</si>
  <si>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</si>
  <si>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</si>
  <si>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</si>
  <si>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</si>
  <si>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</si>
  <si>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</si>
  <si>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</si>
  <si>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</si>
  <si>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</si>
  <si>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</si>
  <si>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</si>
  <si>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</si>
  <si>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</si>
  <si>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</si>
  <si>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</si>
  <si>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</si>
  <si>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</si>
  <si>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</si>
  <si>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</si>
  <si>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</si>
  <si>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</si>
  <si>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</si>
  <si>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</si>
  <si>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</si>
  <si>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</si>
  <si>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</si>
  <si>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</si>
  <si>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</si>
  <si>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</si>
  <si>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</si>
  <si>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</si>
  <si>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</si>
  <si>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</si>
  <si>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</si>
  <si>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</si>
  <si>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</si>
  <si>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</si>
  <si>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</si>
  <si>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</si>
  <si>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</si>
  <si>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</si>
  <si>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</si>
  <si>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</si>
  <si>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</si>
  <si>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</si>
  <si>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</si>
  <si>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</si>
  <si>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</si>
  <si>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</si>
  <si>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</si>
  <si>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</si>
  <si>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</si>
  <si>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</si>
  <si>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</si>
  <si>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</si>
  <si>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</si>
  <si>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</si>
  <si>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</si>
  <si>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</si>
  <si>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</si>
  <si>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</si>
  <si>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</si>
  <si>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</si>
  <si>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</si>
  <si>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</si>
  <si>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</si>
  <si>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</si>
  <si>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</si>
  <si>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</si>
  <si>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</si>
  <si>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</si>
  <si>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</si>
  <si>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</si>
  <si>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</si>
  <si>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</si>
  <si>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</si>
  <si>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</si>
  <si>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</si>
  <si>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</si>
  <si>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</si>
  <si>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</si>
  <si>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</si>
  <si>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</si>
  <si>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</si>
  <si>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</si>
  <si>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</si>
  <si>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</si>
  <si>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</si>
  <si>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</si>
  <si>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</si>
  <si>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</si>
  <si>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</si>
  <si>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</si>
  <si>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</si>
  <si>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</si>
  <si>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</si>
  <si>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</si>
  <si>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</si>
  <si>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</si>
  <si>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</si>
  <si>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</si>
  <si>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</si>
  <si>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</si>
  <si>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</si>
  <si>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</si>
  <si>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</si>
  <si>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</si>
  <si>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</si>
  <si>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</si>
  <si>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</si>
  <si>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</si>
  <si>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</si>
  <si>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</si>
  <si>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</si>
  <si>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</si>
  <si>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</si>
  <si>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</si>
  <si>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</si>
  <si>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</si>
  <si>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</si>
  <si>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</si>
  <si>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</si>
  <si>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</si>
  <si>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</si>
  <si>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</si>
  <si>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</si>
  <si>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</si>
  <si>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</si>
  <si>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</si>
  <si>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</si>
  <si>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</si>
  <si>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</si>
  <si>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</si>
  <si>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</si>
  <si>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</si>
  <si>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</si>
  <si>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</si>
  <si>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</si>
  <si>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</si>
  <si>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</si>
  <si>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</si>
  <si>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</si>
  <si>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</si>
  <si>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</si>
  <si>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</si>
  <si>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</si>
  <si>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</si>
  <si>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</si>
  <si>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</si>
  <si>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</si>
  <si>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</si>
  <si>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</si>
  <si>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</si>
  <si>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</si>
  <si>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</si>
  <si>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</si>
  <si>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</si>
  <si>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</si>
  <si>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</si>
  <si>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</si>
  <si>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</si>
  <si>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</si>
  <si>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</si>
  <si>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</si>
  <si>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</si>
  <si>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</si>
  <si>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</si>
  <si>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</si>
  <si>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</si>
  <si>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</si>
  <si>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</si>
  <si>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</si>
  <si>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</si>
  <si>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</si>
  <si>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</si>
  <si>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</si>
  <si>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</si>
  <si>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</si>
  <si>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</si>
  <si>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</si>
  <si>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</si>
  <si>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</si>
  <si>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</si>
  <si>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</si>
  <si>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</si>
  <si>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</si>
  <si>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</si>
  <si>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</si>
  <si>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</si>
  <si>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</si>
  <si>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</si>
  <si>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</si>
  <si>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</si>
  <si>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</si>
  <si>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</si>
  <si>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</si>
  <si>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</si>
  <si>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</si>
  <si>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</si>
  <si>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</si>
  <si>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</si>
  <si>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</si>
  <si>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</si>
  <si>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</si>
  <si>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</si>
  <si>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</si>
  <si>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</si>
  <si>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</si>
  <si>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</si>
  <si>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</si>
  <si>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</si>
  <si>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</si>
  <si>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</si>
  <si>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</si>
  <si>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</si>
  <si>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</si>
  <si>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</si>
  <si>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</si>
  <si>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</si>
  <si>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</si>
  <si>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</si>
  <si>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</si>
  <si>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</si>
  <si>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</si>
  <si>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</si>
  <si>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</si>
  <si>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</si>
  <si>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</si>
  <si>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</si>
  <si>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</si>
  <si>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</si>
  <si>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</si>
  <si>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</si>
  <si>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</si>
  <si>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</si>
  <si>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</si>
  <si>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</si>
  <si>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</si>
  <si>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</si>
  <si>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</si>
  <si>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</si>
  <si>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</si>
  <si>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</si>
  <si>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</si>
  <si>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</si>
  <si>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</si>
  <si>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</si>
  <si>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</si>
  <si>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</si>
  <si>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</si>
  <si>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</si>
  <si>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</si>
  <si>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</si>
  <si>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</si>
  <si>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</si>
  <si>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</si>
  <si>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</si>
  <si>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</si>
  <si>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</si>
  <si>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</si>
  <si>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</si>
  <si>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</si>
  <si>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</si>
  <si>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</si>
  <si>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</si>
  <si>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</si>
  <si>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</si>
  <si>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</si>
  <si>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</si>
  <si>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</si>
  <si>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</si>
  <si>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</si>
  <si>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</si>
  <si>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</si>
  <si>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</si>
  <si>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</si>
  <si>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</si>
  <si>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</si>
  <si>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</si>
  <si>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</si>
  <si>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</si>
  <si>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</si>
  <si>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</si>
  <si>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</si>
  <si>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</si>
  <si>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</si>
  <si>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</si>
  <si>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</si>
  <si>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</si>
  <si>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</si>
  <si>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</si>
  <si>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</si>
  <si>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</si>
  <si>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</si>
  <si>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</si>
  <si>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</si>
  <si>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</si>
  <si>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</si>
  <si>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</si>
  <si>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</si>
  <si>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</si>
  <si>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</si>
  <si>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</si>
  <si>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</si>
  <si>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</si>
  <si>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</si>
  <si>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</si>
  <si>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</si>
  <si>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</si>
  <si>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</si>
  <si>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</si>
  <si>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</si>
  <si>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</si>
  <si>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</si>
  <si>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</si>
  <si>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</si>
  <si>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</si>
  <si>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</si>
  <si>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</si>
  <si>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</si>
  <si>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</si>
  <si>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</si>
  <si>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</si>
  <si>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</si>
  <si>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</si>
  <si>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</si>
  <si>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</si>
  <si>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</si>
  <si>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</si>
  <si>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</si>
  <si>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</si>
  <si>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</si>
  <si>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</si>
  <si>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</si>
  <si>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</si>
  <si>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</si>
  <si>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</si>
  <si>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</si>
  <si>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</si>
  <si>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</si>
  <si>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</si>
  <si>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</si>
  <si>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</si>
  <si>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</si>
  <si>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</si>
  <si>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</si>
  <si>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</si>
  <si>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</si>
  <si>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</si>
  <si>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</si>
  <si>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</si>
  <si>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</si>
  <si>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</si>
  <si>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</si>
  <si>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</si>
  <si>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</si>
  <si>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</si>
  <si>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</si>
  <si>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</si>
  <si>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</si>
  <si>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</si>
  <si>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</si>
  <si>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</si>
  <si>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</si>
  <si>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</si>
  <si>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</si>
  <si>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</si>
  <si>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</si>
  <si>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</si>
  <si>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</si>
  <si>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</si>
  <si>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</si>
  <si>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</si>
  <si>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</si>
  <si>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</si>
  <si>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</si>
  <si>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</si>
  <si>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</si>
  <si>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</si>
  <si>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</si>
  <si>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</si>
  <si>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</si>
  <si>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</si>
  <si>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</si>
  <si>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</si>
  <si>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</si>
  <si>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</si>
  <si>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</si>
  <si>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</si>
  <si>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</si>
  <si>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</si>
  <si>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</si>
  <si>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</si>
  <si>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</si>
  <si>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</si>
  <si>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</si>
  <si>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</si>
  <si>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</si>
  <si>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</si>
  <si>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</si>
  <si>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</si>
  <si>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</si>
  <si>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</si>
  <si>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</si>
  <si>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</si>
  <si>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</si>
  <si>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</si>
  <si>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</si>
  <si>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</si>
  <si>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</si>
  <si>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</si>
  <si>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</si>
  <si>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</si>
  <si>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</si>
  <si>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</si>
  <si>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</si>
  <si>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</si>
  <si>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</si>
  <si>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</si>
  <si>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</si>
  <si>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</si>
  <si>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</si>
  <si>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</si>
  <si>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</si>
  <si>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</si>
  <si>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</si>
  <si>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</si>
  <si>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</si>
  <si>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</si>
  <si>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</si>
  <si>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</si>
  <si>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</si>
  <si>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</si>
  <si>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</si>
  <si>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</si>
  <si>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</si>
  <si>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</si>
  <si>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</si>
  <si>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</si>
  <si>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</si>
  <si>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</si>
  <si>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</si>
  <si>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</si>
  <si>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</si>
  <si>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</si>
  <si>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</si>
  <si>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</si>
  <si>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</si>
  <si>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</si>
  <si>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</si>
  <si>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</si>
  <si>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</si>
  <si>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</si>
  <si>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</si>
  <si>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</si>
  <si>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</si>
  <si>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</si>
  <si>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</si>
  <si>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</si>
  <si>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</si>
  <si>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</si>
  <si>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</si>
  <si>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</si>
  <si>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</si>
  <si>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</si>
  <si>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</si>
  <si>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</si>
  <si>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</si>
  <si>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</si>
  <si>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</si>
  <si>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</si>
  <si>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</si>
  <si>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</si>
  <si>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</si>
  <si>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</si>
  <si>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</si>
  <si>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</si>
  <si>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</si>
  <si>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</si>
  <si>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</si>
  <si>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</si>
  <si>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</si>
  <si>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</si>
  <si>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</si>
  <si>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</si>
  <si>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</si>
  <si>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</si>
  <si>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</si>
  <si>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</si>
  <si>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</si>
  <si>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</si>
  <si>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</si>
  <si>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</si>
  <si>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</si>
  <si>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</si>
  <si>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</si>
  <si>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</si>
  <si>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</si>
  <si>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</si>
  <si>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</si>
  <si>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</si>
  <si>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</si>
  <si>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</si>
  <si>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</si>
  <si>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</si>
  <si>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</si>
  <si>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</si>
  <si>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</si>
  <si>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</si>
  <si>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</si>
  <si>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</si>
  <si>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</si>
  <si>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</si>
  <si>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</si>
  <si>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</si>
  <si>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</si>
  <si>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</si>
  <si>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</si>
  <si>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</si>
  <si>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</si>
  <si>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</si>
  <si>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</si>
  <si>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</si>
  <si>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</si>
  <si>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</si>
  <si>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</si>
  <si>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</si>
  <si>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</si>
  <si>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</si>
  <si>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</si>
  <si>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</si>
  <si>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</si>
  <si>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</si>
  <si>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</si>
  <si>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</si>
  <si>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</si>
  <si>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</si>
  <si>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</si>
  <si>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</si>
  <si>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</si>
  <si>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</si>
  <si>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</si>
  <si>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</si>
  <si>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</si>
  <si>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</si>
  <si>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</si>
  <si>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</si>
  <si>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</si>
  <si>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</si>
  <si>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</si>
  <si>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</si>
  <si>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</si>
  <si>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</si>
  <si>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</si>
  <si>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</si>
  <si>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</si>
  <si>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</si>
  <si>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</si>
  <si>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</si>
  <si>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</si>
  <si>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</si>
  <si>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</si>
  <si>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</si>
  <si>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</si>
  <si>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</si>
  <si>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</si>
  <si>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</si>
  <si>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</si>
  <si>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</si>
  <si>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</si>
  <si>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</si>
  <si>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</si>
  <si>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</si>
  <si>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</si>
  <si>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</si>
  <si>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</si>
  <si>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</si>
  <si>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</si>
  <si>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</si>
  <si>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</si>
  <si>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</si>
  <si>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</si>
  <si>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</si>
  <si>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</si>
  <si>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</si>
  <si>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</si>
  <si>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</si>
  <si>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</si>
  <si>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</si>
  <si>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</si>
  <si>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</si>
  <si>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</si>
  <si>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</si>
  <si>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</si>
  <si>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</si>
  <si>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</si>
  <si>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</si>
  <si>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</si>
  <si>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</si>
  <si>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</si>
  <si>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</si>
  <si>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</si>
  <si>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</si>
  <si>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</si>
  <si>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</si>
  <si>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</si>
  <si>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</si>
  <si>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</si>
  <si>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</si>
  <si>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</si>
  <si>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</si>
  <si>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</si>
  <si>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</si>
  <si>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</si>
  <si>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</si>
  <si>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</si>
  <si>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</si>
  <si>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</si>
  <si>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</si>
  <si>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</si>
  <si>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</si>
  <si>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</si>
  <si>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</si>
  <si>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</si>
  <si>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</si>
  <si>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</si>
  <si>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</si>
  <si>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</si>
  <si>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</si>
  <si>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</si>
  <si>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</si>
  <si>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</si>
  <si>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</si>
  <si>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</si>
  <si>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</si>
  <si>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</si>
  <si>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</si>
  <si>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</si>
  <si>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</si>
  <si>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</si>
  <si>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</si>
  <si>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</si>
  <si>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</si>
  <si>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</si>
  <si>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</si>
  <si>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</si>
  <si>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</si>
  <si>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</si>
  <si>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</si>
  <si>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</si>
  <si>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</si>
  <si>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</si>
  <si>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</si>
  <si>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</si>
  <si>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</si>
  <si>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</si>
  <si>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</si>
  <si>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</si>
  <si>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</si>
  <si>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</si>
  <si>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</si>
  <si>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</si>
  <si>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</si>
  <si>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</si>
  <si>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</si>
  <si>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</si>
  <si>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</si>
  <si>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</si>
  <si>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</si>
  <si>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</si>
  <si>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</si>
  <si>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</si>
  <si>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</si>
  <si>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</si>
  <si>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</si>
  <si>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</si>
  <si>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</si>
  <si>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</si>
  <si>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</si>
  <si>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</si>
  <si>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</si>
  <si>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</si>
  <si>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</si>
  <si>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</si>
  <si>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</si>
  <si>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</si>
  <si>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</si>
  <si>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</si>
  <si>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</si>
  <si>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</si>
  <si>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</si>
  <si>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</si>
  <si>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</si>
  <si>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</si>
  <si>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</si>
  <si>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</si>
  <si>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</si>
  <si>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</si>
  <si>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</si>
  <si>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</si>
  <si>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</si>
  <si>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</si>
  <si>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</si>
  <si>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</si>
  <si>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</si>
  <si>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</si>
  <si>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</si>
  <si>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</si>
  <si>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</si>
  <si>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</si>
  <si>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</si>
  <si>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</si>
  <si>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</si>
  <si>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</si>
  <si>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</si>
  <si>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</si>
  <si>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</si>
  <si>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</si>
  <si>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</si>
  <si>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</si>
  <si>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</si>
  <si>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</si>
  <si>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</si>
  <si>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</si>
  <si>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</si>
  <si>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</si>
  <si>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</si>
  <si>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</si>
  <si>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</si>
  <si>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</si>
  <si>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</si>
  <si>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</si>
  <si>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</si>
  <si>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</si>
  <si>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</si>
  <si>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</si>
  <si>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</si>
  <si>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</si>
  <si>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</si>
  <si>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</si>
  <si>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</si>
  <si>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</si>
  <si>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</si>
  <si>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</si>
  <si>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</si>
  <si>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</si>
  <si>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</si>
  <si>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</si>
  <si>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</si>
  <si>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</si>
  <si>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</si>
  <si>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</si>
  <si>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</si>
  <si>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</si>
  <si>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</si>
  <si>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</si>
  <si>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</si>
  <si>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</si>
  <si>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</si>
  <si>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</si>
  <si>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</si>
  <si>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</si>
  <si>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</si>
  <si>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</si>
  <si>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</si>
  <si>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</si>
  <si>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</si>
  <si>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</si>
  <si>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</si>
  <si>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</si>
  <si>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</si>
  <si>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</si>
  <si>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</si>
  <si>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</si>
  <si>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</si>
  <si>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</si>
  <si>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</si>
  <si>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</si>
  <si>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</si>
  <si>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</si>
  <si>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</si>
  <si>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</si>
  <si>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</si>
  <si>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</si>
  <si>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</si>
  <si>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</si>
  <si>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</si>
  <si>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</si>
  <si>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</si>
  <si>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</si>
  <si>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</si>
  <si>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</si>
  <si>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</si>
  <si>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</si>
  <si>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</si>
  <si>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</si>
  <si>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</si>
  <si>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</si>
  <si>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</si>
  <si>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</si>
  <si>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</si>
  <si>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</si>
  <si>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</si>
  <si>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</si>
  <si>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</si>
  <si>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</si>
  <si>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</si>
  <si>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</si>
  <si>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</si>
  <si>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</si>
  <si>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</si>
  <si>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</si>
  <si>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</si>
  <si>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</si>
  <si>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</si>
  <si>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</si>
  <si>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</si>
  <si>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</si>
  <si>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</si>
  <si>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</si>
  <si>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</si>
  <si>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</si>
  <si>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</si>
  <si>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</si>
  <si>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</si>
  <si>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</si>
  <si>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</si>
  <si>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</si>
  <si>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</si>
  <si>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</si>
  <si>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</si>
  <si>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</si>
  <si>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</si>
  <si>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</si>
  <si>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</si>
  <si>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</si>
  <si>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</si>
  <si>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</si>
  <si>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</si>
  <si>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</si>
  <si>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</si>
  <si>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</si>
  <si>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</si>
  <si>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</si>
  <si>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</si>
  <si>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</si>
  <si>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</si>
  <si>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</si>
  <si>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</si>
  <si>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</si>
  <si>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</si>
  <si>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</si>
  <si>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</si>
  <si>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</si>
  <si>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</si>
  <si>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</si>
  <si>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</si>
  <si>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</si>
  <si>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</si>
  <si>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</si>
  <si>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</si>
  <si>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</si>
  <si>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</si>
  <si>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</si>
  <si>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</si>
  <si>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</si>
  <si>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</si>
  <si>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</si>
  <si>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</si>
  <si>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</si>
  <si>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</si>
  <si>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</si>
  <si>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</si>
  <si>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</si>
  <si>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</si>
  <si>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</si>
  <si>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</si>
  <si>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</si>
  <si>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</si>
  <si>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</si>
  <si>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</si>
  <si>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</si>
  <si>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</si>
  <si>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</si>
  <si>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</si>
  <si>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</si>
  <si>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</si>
  <si>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</si>
  <si>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</si>
  <si>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</si>
  <si>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</si>
  <si>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</si>
  <si>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</si>
  <si>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</si>
  <si>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</si>
  <si>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</si>
  <si>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</si>
  <si>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</si>
  <si>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</si>
  <si>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</si>
  <si>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</si>
  <si>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</si>
  <si>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</si>
  <si>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</si>
  <si>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</si>
  <si>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</si>
  <si>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</si>
  <si>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</si>
  <si>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</si>
  <si>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</si>
  <si>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</si>
  <si>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</si>
  <si>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</si>
  <si>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</si>
  <si>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</si>
  <si>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</si>
  <si>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</si>
  <si>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</si>
  <si>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</si>
  <si>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</si>
  <si>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</si>
  <si>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</si>
  <si>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</si>
  <si>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</si>
  <si>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</si>
  <si>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</si>
  <si>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</si>
  <si>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</si>
  <si>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</si>
  <si>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</si>
  <si>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</si>
  <si>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</si>
  <si>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</si>
  <si>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</si>
  <si>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</si>
  <si>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</si>
  <si>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</si>
  <si>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</si>
  <si>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</si>
  <si>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</si>
  <si>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</si>
  <si>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</si>
  <si>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</si>
  <si>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</si>
  <si>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</si>
  <si>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</si>
  <si>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</si>
  <si>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</si>
  <si>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</si>
  <si>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</si>
  <si>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</si>
  <si>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</si>
  <si>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</si>
  <si>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</si>
  <si>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</si>
  <si>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</si>
  <si>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</si>
  <si>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</si>
  <si>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</si>
  <si>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</si>
  <si>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</si>
  <si>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</si>
  <si>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</si>
  <si>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</si>
  <si>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</si>
  <si>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</si>
  <si>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</si>
  <si>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</si>
  <si>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</si>
  <si>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</si>
  <si>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</si>
  <si>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</si>
  <si>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</si>
  <si>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</si>
  <si>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</si>
  <si>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</si>
  <si>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</si>
  <si>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</si>
  <si>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</si>
  <si>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</si>
  <si>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</si>
  <si>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</si>
  <si>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</si>
  <si>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</si>
  <si>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</si>
  <si>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</si>
  <si>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</si>
  <si>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</si>
  <si>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</si>
  <si>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</si>
  <si>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</si>
  <si>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</si>
  <si>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</si>
  <si>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</si>
  <si>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</si>
  <si>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</si>
  <si>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</si>
  <si>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</si>
  <si>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</si>
  <si>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</si>
  <si>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</si>
  <si>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</si>
  <si>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</si>
  <si>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</si>
  <si>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</si>
  <si>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</si>
  <si>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</si>
  <si>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</si>
  <si>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</si>
  <si>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</si>
  <si>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</si>
  <si>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</si>
  <si>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</si>
  <si>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</si>
  <si>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</si>
  <si>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</si>
  <si>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</si>
  <si>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</si>
  <si>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</si>
  <si>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</si>
  <si>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</si>
  <si>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</si>
  <si>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</si>
  <si>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</si>
  <si>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</si>
  <si>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</si>
  <si>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</si>
  <si>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</si>
  <si>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</si>
  <si>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</si>
  <si>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</si>
  <si>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</si>
  <si>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</si>
  <si>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</si>
  <si>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</si>
  <si>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</si>
  <si>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</si>
  <si>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</si>
  <si>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</si>
  <si>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</si>
  <si>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</si>
  <si>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</si>
  <si>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</si>
  <si>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</si>
  <si>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</si>
  <si>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</si>
  <si>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</si>
  <si>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</si>
  <si>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</si>
  <si>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</si>
  <si>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</si>
  <si>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</si>
  <si>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</si>
  <si>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</si>
  <si>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</si>
  <si>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</si>
  <si>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</si>
  <si>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</si>
  <si>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</si>
  <si>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</si>
  <si>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</si>
  <si>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</si>
  <si>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</si>
  <si>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</si>
  <si>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</si>
  <si>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</si>
  <si>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</si>
  <si>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</si>
  <si>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</si>
  <si>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</si>
  <si>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</si>
  <si>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</si>
  <si>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</si>
  <si>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</si>
  <si>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</si>
  <si>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</si>
  <si>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</si>
  <si>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</si>
  <si>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</si>
  <si>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</si>
  <si>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</si>
  <si>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</si>
  <si>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</si>
  <si>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</si>
  <si>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</si>
  <si>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</si>
  <si>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</si>
  <si>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</si>
  <si>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</si>
  <si>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</si>
  <si>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</si>
  <si>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</si>
  <si>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</si>
  <si>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</si>
  <si>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</si>
  <si>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</si>
  <si>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</si>
  <si>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</si>
  <si>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</si>
  <si>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</si>
  <si>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</si>
  <si>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</si>
  <si>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</si>
  <si>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</si>
  <si>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</si>
  <si>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</si>
  <si>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</si>
  <si>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</si>
  <si>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</si>
  <si>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</si>
  <si>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</si>
  <si>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</si>
  <si>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</si>
  <si>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</si>
  <si>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</si>
  <si>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</si>
  <si>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</si>
  <si>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</si>
  <si>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</si>
  <si>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</si>
  <si>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</si>
  <si>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</si>
  <si>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</si>
  <si>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</si>
  <si>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</si>
  <si>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</si>
  <si>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</si>
  <si>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</si>
  <si>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</si>
  <si>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</si>
  <si>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</si>
  <si>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</si>
  <si>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</si>
  <si>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</si>
  <si>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</si>
  <si>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</si>
  <si>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</si>
  <si>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</si>
  <si>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</si>
  <si>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</si>
  <si>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</si>
  <si>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</si>
  <si>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</si>
  <si>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</si>
  <si>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</si>
  <si>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</si>
  <si>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</si>
  <si>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</si>
  <si>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</si>
  <si>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</si>
  <si>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</si>
  <si>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</si>
  <si>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</si>
  <si>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</si>
  <si>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</si>
  <si>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</si>
  <si>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</si>
  <si>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</si>
  <si>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</si>
  <si>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</si>
  <si>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</si>
  <si>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</si>
  <si>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</si>
  <si>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</si>
  <si>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</si>
  <si>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</si>
  <si>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</si>
  <si>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</si>
  <si>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</si>
  <si>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</si>
  <si>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</si>
  <si>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</si>
  <si>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</si>
  <si>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</si>
  <si>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</si>
  <si>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</si>
  <si>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</si>
  <si>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</si>
  <si>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</si>
  <si>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</si>
  <si>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</si>
  <si>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</si>
  <si>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</si>
  <si>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</si>
  <si>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</si>
  <si>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</si>
  <si>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</si>
  <si>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</si>
  <si>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</si>
  <si>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</si>
  <si>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</si>
  <si>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</si>
  <si>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</si>
  <si>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</si>
  <si>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</si>
  <si>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</si>
  <si>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</si>
  <si>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</si>
  <si>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</si>
  <si>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</si>
  <si>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</si>
  <si>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</si>
  <si>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</si>
  <si>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</si>
  <si>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</si>
  <si>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</si>
  <si>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</si>
  <si>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</si>
  <si>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</si>
  <si>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</si>
  <si>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</si>
  <si>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</si>
  <si>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</si>
  <si>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</si>
  <si>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</si>
  <si>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</si>
  <si>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</si>
  <si>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</si>
  <si>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</si>
  <si>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</si>
  <si>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</si>
  <si>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</si>
  <si>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</si>
  <si>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</si>
  <si>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</si>
  <si>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</si>
  <si>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</si>
  <si>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</si>
  <si>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</si>
  <si>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</si>
  <si>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</si>
  <si>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</si>
  <si>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</si>
  <si>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</si>
  <si>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</si>
  <si>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</si>
  <si>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</si>
  <si>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</si>
  <si>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</si>
  <si>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</si>
  <si>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</si>
  <si>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</si>
  <si>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</si>
  <si>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</si>
  <si>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</si>
  <si>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</si>
  <si>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</si>
  <si>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</si>
  <si>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</si>
  <si>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</si>
  <si>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</si>
  <si>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</si>
  <si>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</si>
  <si>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</si>
  <si>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</si>
  <si>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</si>
  <si>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</si>
  <si>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</si>
  <si>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</si>
  <si>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</si>
  <si>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</si>
  <si>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</si>
  <si>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</si>
  <si>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</si>
  <si>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</si>
  <si>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</si>
  <si>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</si>
  <si>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</si>
  <si>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</si>
  <si>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</si>
  <si>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</si>
  <si>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</si>
  <si>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</si>
  <si>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</si>
  <si>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</si>
  <si>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</si>
  <si>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</si>
  <si>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</si>
  <si>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</si>
  <si>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</si>
  <si>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</si>
  <si>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</si>
  <si>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</si>
  <si>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</si>
  <si>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</si>
  <si>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</si>
  <si>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</si>
  <si>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</si>
  <si>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</si>
  <si>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</si>
  <si>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</si>
  <si>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</si>
  <si>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</si>
  <si>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</si>
  <si>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</si>
  <si>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</si>
  <si>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</si>
  <si>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</si>
  <si>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</si>
  <si>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</si>
  <si>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</si>
  <si>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</si>
  <si>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</si>
  <si>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</si>
  <si>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</si>
  <si>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</si>
  <si>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</si>
  <si>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</si>
  <si>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</si>
  <si>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</si>
  <si>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</si>
  <si>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</si>
  <si>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</si>
  <si>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</si>
  <si>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</si>
  <si>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</si>
  <si>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</si>
  <si>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</si>
  <si>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</si>
  <si>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</si>
  <si>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</si>
  <si>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</si>
  <si>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</si>
  <si>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</si>
  <si>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</si>
  <si>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</si>
  <si>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</si>
  <si>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</si>
  <si>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</si>
  <si>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</si>
  <si>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</si>
  <si>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</si>
  <si>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</si>
  <si>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</si>
  <si>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</si>
  <si>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</si>
  <si>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</si>
  <si>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</si>
  <si>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</si>
  <si>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</si>
  <si>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</si>
  <si>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</si>
  <si>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</si>
  <si>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</si>
  <si>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</si>
  <si>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</si>
  <si>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</si>
  <si>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</si>
  <si>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</si>
  <si>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</si>
  <si>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</si>
  <si>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</si>
  <si>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</si>
  <si>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</si>
  <si>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</si>
  <si>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</si>
  <si>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</si>
  <si>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</si>
  <si>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</si>
  <si>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</si>
  <si>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</si>
  <si>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</si>
  <si>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</si>
  <si>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</si>
  <si>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</si>
  <si>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</si>
  <si>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</si>
  <si>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</si>
  <si>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</si>
  <si>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</si>
  <si>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</si>
  <si>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</si>
  <si>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</si>
  <si>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</si>
  <si>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</si>
  <si>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</si>
  <si>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</si>
  <si>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</si>
  <si>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</si>
  <si>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</si>
  <si>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</si>
  <si>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</si>
  <si>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</si>
  <si>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</si>
  <si>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</si>
  <si>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</si>
  <si>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</si>
  <si>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</si>
  <si>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</si>
  <si>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</si>
  <si>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</si>
  <si>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</si>
  <si>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</si>
  <si>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</si>
  <si>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</si>
  <si>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</si>
  <si>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</si>
  <si>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</si>
  <si>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</si>
  <si>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</si>
  <si>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</si>
  <si>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</si>
  <si>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</si>
  <si>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</si>
  <si>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</si>
  <si>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</si>
  <si>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</si>
  <si>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</si>
  <si>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</si>
  <si>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</si>
  <si>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</si>
  <si>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</si>
  <si>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</si>
  <si>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</si>
  <si>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</si>
  <si>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</si>
  <si>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</si>
  <si>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</si>
  <si>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</si>
  <si>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</si>
  <si>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</si>
  <si>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</si>
  <si>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</si>
  <si>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</si>
  <si>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</si>
  <si>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</si>
  <si>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</si>
  <si>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</si>
  <si>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</si>
  <si>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</si>
  <si>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</si>
  <si>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</si>
  <si>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</si>
  <si>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</si>
  <si>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</si>
  <si>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</si>
  <si>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</si>
  <si>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</si>
  <si>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</si>
  <si>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</si>
  <si>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</si>
  <si>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</si>
  <si>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</si>
  <si>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</si>
  <si>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</si>
  <si>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</si>
  <si>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</si>
  <si>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</si>
  <si>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</si>
  <si>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</si>
  <si>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</si>
  <si>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</si>
  <si>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</si>
  <si>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</si>
  <si>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</si>
  <si>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</si>
  <si>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</si>
  <si>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</si>
  <si>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</si>
  <si>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</si>
  <si>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</si>
  <si>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</si>
  <si>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</si>
  <si>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</si>
  <si>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</si>
  <si>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</si>
  <si>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</si>
  <si>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</si>
  <si>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</si>
  <si>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</si>
  <si>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</si>
  <si>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</si>
  <si>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</si>
  <si>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</si>
  <si>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</si>
  <si>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</si>
  <si>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</si>
  <si>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</si>
  <si>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</si>
  <si>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</si>
  <si>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</si>
  <si>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</si>
  <si>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</si>
  <si>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</si>
  <si>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</si>
  <si>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</si>
  <si>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</si>
  <si>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</si>
  <si>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</si>
  <si>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</si>
  <si>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</si>
  <si>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</si>
  <si>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</si>
  <si>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</si>
  <si>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</si>
  <si>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</si>
  <si>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</si>
  <si>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</si>
  <si>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</si>
  <si>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</si>
  <si>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</si>
  <si>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</si>
  <si>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</si>
  <si>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</si>
  <si>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</si>
  <si>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</si>
  <si>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</si>
  <si>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</si>
  <si>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</si>
  <si>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</si>
  <si>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</si>
  <si>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</si>
  <si>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</si>
  <si>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</si>
  <si>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</si>
  <si>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</si>
  <si>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</si>
  <si>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</si>
  <si>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</si>
  <si>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</si>
  <si>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</si>
  <si>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</si>
  <si>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</si>
  <si>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</si>
  <si>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</si>
  <si>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</si>
  <si>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</si>
  <si>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</si>
  <si>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</si>
  <si>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</si>
  <si>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</si>
  <si>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</si>
  <si>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</si>
  <si>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</si>
  <si>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</si>
  <si>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</si>
  <si>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</si>
  <si>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</si>
  <si>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</si>
  <si>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</si>
  <si>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</si>
  <si>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</si>
  <si>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</si>
  <si>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</si>
  <si>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</si>
  <si>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</si>
  <si>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</si>
  <si>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</si>
  <si>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</si>
  <si>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</si>
  <si>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</si>
  <si>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</si>
  <si>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</si>
  <si>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</si>
  <si>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</si>
  <si>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</si>
  <si>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</si>
  <si>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</si>
  <si>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</si>
  <si>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</si>
  <si>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</si>
  <si>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</si>
  <si>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</si>
  <si>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</si>
  <si>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</si>
  <si>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</si>
  <si>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</si>
  <si>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</si>
  <si>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</si>
  <si>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</si>
  <si>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</si>
  <si>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</si>
  <si>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</si>
  <si>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</si>
  <si>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</si>
  <si>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</si>
  <si>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</si>
  <si>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</si>
  <si>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</si>
  <si>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</si>
  <si>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</si>
  <si>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</si>
  <si>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</si>
  <si>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</si>
  <si>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</si>
  <si>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</si>
  <si>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</si>
  <si>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</si>
  <si>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</si>
  <si>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</si>
  <si>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</si>
  <si>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</si>
  <si>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</si>
  <si>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</si>
  <si>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</si>
  <si>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</si>
  <si>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</si>
  <si>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</si>
  <si>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</si>
  <si>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</si>
  <si>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</si>
  <si>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</si>
  <si>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</si>
  <si>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</si>
  <si>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</si>
  <si>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</si>
  <si>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</si>
  <si>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</si>
  <si>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</si>
  <si>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</si>
  <si>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</si>
  <si>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</si>
  <si>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</si>
  <si>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</si>
  <si>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</si>
  <si>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</si>
  <si>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</si>
  <si>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</si>
  <si>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</si>
  <si>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</si>
  <si>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</si>
  <si>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</si>
  <si>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</si>
  <si>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</si>
  <si>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</si>
  <si>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</si>
  <si>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</si>
  <si>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</si>
  <si>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</si>
  <si>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</si>
  <si>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</si>
  <si>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</si>
  <si>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</si>
  <si>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</si>
  <si>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</si>
  <si>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</si>
  <si>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</si>
  <si>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</si>
  <si>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</si>
  <si>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</si>
  <si>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</si>
  <si>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</si>
  <si>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</si>
  <si>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</si>
  <si>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</si>
  <si>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</si>
  <si>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</si>
  <si>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</si>
  <si>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</si>
  <si>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</si>
  <si>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</si>
  <si>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</si>
  <si>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</si>
  <si>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</si>
  <si>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</si>
  <si>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</si>
  <si>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</si>
  <si>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</si>
  <si>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</si>
  <si>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</si>
  <si>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</si>
  <si>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</si>
  <si>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</si>
  <si>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</si>
  <si>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</si>
  <si>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</si>
  <si>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</si>
  <si>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</si>
  <si>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</si>
  <si>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</si>
  <si>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</si>
  <si>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</si>
  <si>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</si>
  <si>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</si>
  <si>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</si>
  <si>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</si>
  <si>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</si>
  <si>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</si>
  <si>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</si>
  <si>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</si>
  <si>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</si>
  <si>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</si>
  <si>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</si>
  <si>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</si>
  <si>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</si>
  <si>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</si>
  <si>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</si>
  <si>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</si>
  <si>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</si>
  <si>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</si>
  <si>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</si>
  <si>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</si>
  <si>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</si>
  <si>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</si>
  <si>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</si>
  <si>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</si>
  <si>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</si>
  <si>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</si>
  <si>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</si>
  <si>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</si>
  <si>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</si>
  <si>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</si>
  <si>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</si>
  <si>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</si>
  <si>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</si>
  <si>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</si>
  <si>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</si>
  <si>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</si>
  <si>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</si>
  <si>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</si>
  <si>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</si>
  <si>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</si>
  <si>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</si>
  <si>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</si>
  <si>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</si>
  <si>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</si>
  <si>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</si>
  <si>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</si>
  <si>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</si>
  <si>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</si>
  <si>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</si>
  <si>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</si>
  <si>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</si>
  <si>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</si>
  <si>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</si>
  <si>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</si>
  <si>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</si>
  <si>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</si>
  <si>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</si>
  <si>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</si>
  <si>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</si>
  <si>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</si>
  <si>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</si>
  <si>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</si>
  <si>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</si>
  <si>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</si>
  <si>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</si>
  <si>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</si>
  <si>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</si>
  <si>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</si>
  <si>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</si>
  <si>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</si>
  <si>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</si>
  <si>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</si>
  <si>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</si>
  <si>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</si>
  <si>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</si>
  <si>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</si>
  <si>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</si>
  <si>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</si>
  <si>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</si>
  <si>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</si>
  <si>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</si>
  <si>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</si>
  <si>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</si>
  <si>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</si>
  <si>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</si>
  <si>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</si>
  <si>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</si>
  <si>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</si>
  <si>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</si>
  <si>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</si>
  <si>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</si>
  <si>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</si>
  <si>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</si>
  <si>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</si>
  <si>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</si>
  <si>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</si>
  <si>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</si>
  <si>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</si>
  <si>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</si>
  <si>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</si>
  <si>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</si>
  <si>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</si>
  <si>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</si>
  <si>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</si>
  <si>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</si>
  <si>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</si>
  <si>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</si>
  <si>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</si>
  <si>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</si>
  <si>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</si>
  <si>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</si>
  <si>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</si>
  <si>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</si>
  <si>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</si>
  <si>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</si>
  <si>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</si>
  <si>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</si>
  <si>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</si>
  <si>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</si>
  <si>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</si>
  <si>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</si>
  <si>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</si>
  <si>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</si>
  <si>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</si>
  <si>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</si>
  <si>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</si>
  <si>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</si>
  <si>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</si>
  <si>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</si>
  <si>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</si>
  <si>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</si>
  <si>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</si>
  <si>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</si>
  <si>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</si>
  <si>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</si>
  <si>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</si>
  <si>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</si>
  <si>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</si>
  <si>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</si>
  <si>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</si>
  <si>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</si>
  <si>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</si>
  <si>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</si>
  <si>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</si>
  <si>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</si>
  <si>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</si>
  <si>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</si>
  <si>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</si>
  <si>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</si>
  <si>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</si>
  <si>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</si>
  <si>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</si>
  <si>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</si>
  <si>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</si>
  <si>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</si>
  <si>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</si>
  <si>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</si>
  <si>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</si>
  <si>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</si>
  <si>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</si>
  <si>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</si>
  <si>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</si>
  <si>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</si>
  <si>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</si>
  <si>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</si>
  <si>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</si>
  <si>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</si>
  <si>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</si>
  <si>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</si>
  <si>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</si>
  <si>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</si>
  <si>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</si>
  <si>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</si>
  <si>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</si>
  <si>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</si>
  <si>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</si>
  <si>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</si>
  <si>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</si>
  <si>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</si>
  <si>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</si>
  <si>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</si>
  <si>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</si>
  <si>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</si>
  <si>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</si>
  <si>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</si>
  <si>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</si>
  <si>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</si>
  <si>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</si>
  <si>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</si>
  <si>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</si>
  <si>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</si>
  <si>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</si>
  <si>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</si>
  <si>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</si>
  <si>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</si>
  <si>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</si>
  <si>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</si>
  <si>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</si>
  <si>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</si>
  <si>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</si>
  <si>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</si>
  <si>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</si>
  <si>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</si>
  <si>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</si>
  <si>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</si>
  <si>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</si>
  <si>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</si>
  <si>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</si>
  <si>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</si>
  <si>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</si>
  <si>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</si>
  <si>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</si>
  <si>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</si>
  <si>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</si>
  <si>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</si>
  <si>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</si>
  <si>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</si>
  <si>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</si>
  <si>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</si>
  <si>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</si>
  <si>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</si>
  <si>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</si>
  <si>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</si>
  <si>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</si>
  <si>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</si>
  <si>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</si>
  <si>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</si>
  <si>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</si>
  <si>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</si>
  <si>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</si>
  <si>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</si>
  <si>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</si>
  <si>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</si>
  <si>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</si>
  <si>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</si>
  <si>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</si>
  <si>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</si>
  <si>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</si>
  <si>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</si>
  <si>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</si>
  <si>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</si>
  <si>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</si>
  <si>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</si>
  <si>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</si>
  <si>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</si>
  <si>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</si>
  <si>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</si>
  <si>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</si>
  <si>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</si>
  <si>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</si>
  <si>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</si>
  <si>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</si>
  <si>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</si>
  <si>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</si>
  <si>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</si>
  <si>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</si>
  <si>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</si>
  <si>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</si>
  <si>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</si>
  <si>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</si>
  <si>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</si>
  <si>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</si>
  <si>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</si>
  <si>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</si>
  <si>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</si>
  <si>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</si>
  <si>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</si>
  <si>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</si>
  <si>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</si>
  <si>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</si>
  <si>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</si>
  <si>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</si>
  <si>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</si>
  <si>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</si>
  <si>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</si>
  <si>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</si>
  <si>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</si>
  <si>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</si>
  <si>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</si>
  <si>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</si>
  <si>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</si>
  <si>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</si>
  <si>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</si>
  <si>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</si>
  <si>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</si>
  <si>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</si>
  <si>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</si>
  <si>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</si>
  <si>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</si>
  <si>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</si>
  <si>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</si>
  <si>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</si>
  <si>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</si>
  <si>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</si>
  <si>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</si>
  <si>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</si>
  <si>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</si>
  <si>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</si>
  <si>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</si>
  <si>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</si>
  <si>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</si>
  <si>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</si>
  <si>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</si>
  <si>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</si>
  <si>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</si>
  <si>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</si>
  <si>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</si>
  <si>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</si>
  <si>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</si>
  <si>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</si>
  <si>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</si>
  <si>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</si>
  <si>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</si>
  <si>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</si>
  <si>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</si>
  <si>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</si>
  <si>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</si>
  <si>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</si>
  <si>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</si>
  <si>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</si>
  <si>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</si>
  <si>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</si>
  <si>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</si>
  <si>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</si>
  <si>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</si>
  <si>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</si>
  <si>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</si>
  <si>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</si>
  <si>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</si>
  <si>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</si>
  <si>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</si>
  <si>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</si>
  <si>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</si>
  <si>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</si>
  <si>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</si>
  <si>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</si>
  <si>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</si>
  <si>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</si>
  <si>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</si>
  <si>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</si>
  <si>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</si>
  <si>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</si>
  <si>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</si>
  <si>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</si>
  <si>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</si>
  <si>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</si>
  <si>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</si>
  <si>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</si>
  <si>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</si>
  <si>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</si>
  <si>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</si>
  <si>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</si>
  <si>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</si>
  <si>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</si>
  <si>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</si>
  <si>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</si>
  <si>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</si>
  <si>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</si>
  <si>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</si>
  <si>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</si>
  <si>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</si>
  <si>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</si>
  <si>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</si>
  <si>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</si>
  <si>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</si>
  <si>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</si>
  <si>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</si>
  <si>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</si>
  <si>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</si>
  <si>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</si>
  <si>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</si>
  <si>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</si>
  <si>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</si>
  <si>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</si>
  <si>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</si>
  <si>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</si>
  <si>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</si>
  <si>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</si>
  <si>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</si>
  <si>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</si>
  <si>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</si>
  <si>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</si>
  <si>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</si>
  <si>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</si>
  <si>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</si>
  <si>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</si>
  <si>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</si>
  <si>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</si>
  <si>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</si>
  <si>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</si>
  <si>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</si>
  <si>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</si>
  <si>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</si>
  <si>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</si>
  <si>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</si>
  <si>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</si>
  <si>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</si>
  <si>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</si>
  <si>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</si>
  <si>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</si>
  <si>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</si>
  <si>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</si>
  <si>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</si>
  <si>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</si>
  <si>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</si>
  <si>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</si>
  <si>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</si>
  <si>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</si>
  <si>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</si>
  <si>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</si>
  <si>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</si>
  <si>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</si>
  <si>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</si>
  <si>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</si>
  <si>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</si>
  <si>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</si>
  <si>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</si>
  <si>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</si>
  <si>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</si>
  <si>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</si>
  <si>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</si>
  <si>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</si>
  <si>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</si>
  <si>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</si>
  <si>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</si>
  <si>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</si>
  <si>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</si>
  <si>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</si>
  <si>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</si>
  <si>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</si>
  <si>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</si>
  <si>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</si>
  <si>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</si>
  <si>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</si>
  <si>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</si>
  <si>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</si>
  <si>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</si>
  <si>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</si>
  <si>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</si>
  <si>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</si>
  <si>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</si>
  <si>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</si>
  <si>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</si>
  <si>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</si>
  <si>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</si>
  <si>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</si>
  <si>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</si>
  <si>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</si>
  <si>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</si>
  <si>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</si>
  <si>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</si>
  <si>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</si>
  <si>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</si>
  <si>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</si>
  <si>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</si>
  <si>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</si>
  <si>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</si>
  <si>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</si>
  <si>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</si>
  <si>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</si>
  <si>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</si>
  <si>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</si>
  <si>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</si>
  <si>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</si>
  <si>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</si>
  <si>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</si>
  <si>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</si>
  <si>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</si>
  <si>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</si>
  <si>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</si>
  <si>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</si>
  <si>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</si>
  <si>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</si>
  <si>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</si>
  <si>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</si>
  <si>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</si>
  <si>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</si>
  <si>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</si>
  <si>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</si>
  <si>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</si>
  <si>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</si>
  <si>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</si>
  <si>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</si>
  <si>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</si>
  <si>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</si>
  <si>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</si>
  <si>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</si>
  <si>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</si>
  <si>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</si>
  <si>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</si>
  <si>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</si>
  <si>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</si>
  <si>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</si>
  <si>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</si>
  <si>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</si>
  <si>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</si>
  <si>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</si>
  <si>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</si>
  <si>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</si>
  <si>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</si>
  <si>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</si>
  <si>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</si>
  <si>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</si>
  <si>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</si>
  <si>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</si>
  <si>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</si>
  <si>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</si>
  <si>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</si>
  <si>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</si>
  <si>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</si>
  <si>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</si>
  <si>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</si>
  <si>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</si>
  <si>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</si>
  <si>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</si>
  <si>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</si>
  <si>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</si>
  <si>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</si>
  <si>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</si>
  <si>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</si>
  <si>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</si>
  <si>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</si>
  <si>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</si>
  <si>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</si>
  <si>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</si>
  <si>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</si>
  <si>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</si>
  <si>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</si>
  <si>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</si>
  <si>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</si>
  <si>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</si>
  <si>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</si>
  <si>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</si>
  <si>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</si>
  <si>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</si>
  <si>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</si>
  <si>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</si>
  <si>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</si>
  <si>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</si>
  <si>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</si>
  <si>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</si>
  <si>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</si>
  <si>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</si>
  <si>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</si>
  <si>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</si>
  <si>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</si>
  <si>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</si>
  <si>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</si>
  <si>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</si>
  <si>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</si>
  <si>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</si>
  <si>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</si>
  <si>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</si>
  <si>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</si>
  <si>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</si>
  <si>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</si>
  <si>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</si>
  <si>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</si>
  <si>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</si>
  <si>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</si>
  <si>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</si>
  <si>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</si>
  <si>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</si>
  <si>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</si>
  <si>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</si>
  <si>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</si>
  <si>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</si>
  <si>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</si>
  <si>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</si>
  <si>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</si>
  <si>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</si>
  <si>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</si>
  <si>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</si>
  <si>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</si>
  <si>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</si>
  <si>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</si>
  <si>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</si>
  <si>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</si>
  <si>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</si>
  <si>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</si>
  <si>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</si>
  <si>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</si>
  <si>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</si>
  <si>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</si>
  <si>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</si>
  <si>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</si>
  <si>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</si>
  <si>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</si>
  <si>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</si>
  <si>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</si>
  <si>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</si>
  <si>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</si>
  <si>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</si>
  <si>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</si>
  <si>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</si>
  <si>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</si>
  <si>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</si>
  <si>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</si>
  <si>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</si>
  <si>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</si>
  <si>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</si>
  <si>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</si>
  <si>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</si>
  <si>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</si>
  <si>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</si>
  <si>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</si>
  <si>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</si>
  <si>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</si>
  <si>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</si>
  <si>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</si>
  <si>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</si>
  <si>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</si>
  <si>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</si>
  <si>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</si>
  <si>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</si>
  <si>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</si>
  <si>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</si>
  <si>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</si>
  <si>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</si>
  <si>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</si>
  <si>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</si>
  <si>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</si>
  <si>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</si>
  <si>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</si>
  <si>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</si>
  <si>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</si>
  <si>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</si>
  <si>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</si>
  <si>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</si>
  <si>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</si>
  <si>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</si>
  <si>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</si>
  <si>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</si>
  <si>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</si>
  <si>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</si>
  <si>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</si>
  <si>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</si>
  <si>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</si>
  <si>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</si>
  <si>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</si>
  <si>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</si>
  <si>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</si>
  <si>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</si>
  <si>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</si>
  <si>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</si>
  <si>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</si>
  <si>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</si>
  <si>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</si>
  <si>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</si>
  <si>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</si>
  <si>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</si>
  <si>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</si>
  <si>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</si>
  <si>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</si>
  <si>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</si>
  <si>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</si>
  <si>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</si>
  <si>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</si>
  <si>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</si>
  <si>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</si>
  <si>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</si>
  <si>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</si>
  <si>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</si>
  <si>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</si>
  <si>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</si>
  <si>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</si>
  <si>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</si>
  <si>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</si>
  <si>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</si>
  <si>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</si>
  <si>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</si>
  <si>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</si>
  <si>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</si>
  <si>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</si>
  <si>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</si>
  <si>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</si>
  <si>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</si>
  <si>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</si>
  <si>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</si>
  <si>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</si>
  <si>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</si>
  <si>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</si>
  <si>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</si>
  <si>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</si>
  <si>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</si>
  <si>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</si>
  <si>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</si>
  <si>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</si>
  <si>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</si>
  <si>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</si>
  <si>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</si>
  <si>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</si>
  <si>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</si>
  <si>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</si>
  <si>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</si>
  <si>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</si>
  <si>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</si>
  <si>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</si>
  <si>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</si>
  <si>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</si>
  <si>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</si>
  <si>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</si>
  <si>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</si>
  <si>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</si>
  <si>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</si>
  <si>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</si>
  <si>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</si>
  <si>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</si>
  <si>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</si>
  <si>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</si>
  <si>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</si>
  <si>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</si>
  <si>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</si>
  <si>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</si>
  <si>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</si>
  <si>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</si>
  <si>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</si>
  <si>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</si>
  <si>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</si>
  <si>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</si>
  <si>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</si>
  <si>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</si>
  <si>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</si>
  <si>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</si>
  <si>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</si>
  <si>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</si>
  <si>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</si>
  <si>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</si>
  <si>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</si>
  <si>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</si>
  <si>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</si>
  <si>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</si>
  <si>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</si>
  <si>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</si>
  <si>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</si>
  <si>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</si>
  <si>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</si>
  <si>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</si>
  <si>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</si>
  <si>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</si>
  <si>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</si>
  <si>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</si>
  <si>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</si>
  <si>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</si>
  <si>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</si>
  <si>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</si>
  <si>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</si>
  <si>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</si>
  <si>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</si>
  <si>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</si>
  <si>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</si>
  <si>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</si>
  <si>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</si>
  <si>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</si>
  <si>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</si>
  <si>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</si>
  <si>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</si>
  <si>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</si>
  <si>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</si>
  <si>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</si>
  <si>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</si>
  <si>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</si>
  <si>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</si>
  <si>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</si>
  <si>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</si>
  <si>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</si>
  <si>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</si>
  <si>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</si>
  <si>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</si>
  <si>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</si>
  <si>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</si>
  <si>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</si>
  <si>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</si>
  <si>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</si>
  <si>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</si>
  <si>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</si>
  <si>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</si>
  <si>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</si>
  <si>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</si>
  <si>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</si>
  <si>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</si>
  <si>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</si>
  <si>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</si>
  <si>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</si>
  <si>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</si>
  <si>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</si>
  <si>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</si>
  <si>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</si>
  <si>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</si>
  <si>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</si>
  <si>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</si>
  <si>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</si>
  <si>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</si>
  <si>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</si>
  <si>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</si>
  <si>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</si>
  <si>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</si>
  <si>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</si>
  <si>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</si>
  <si>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</si>
  <si>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</si>
  <si>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</si>
  <si>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</si>
  <si>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</si>
  <si>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</si>
  <si>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</si>
  <si>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</si>
  <si>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</si>
  <si>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</si>
  <si>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</si>
  <si>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</si>
  <si>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</si>
  <si>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</si>
  <si>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</si>
  <si>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</si>
  <si>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</si>
  <si>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</si>
  <si>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</si>
  <si>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</si>
  <si>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</si>
  <si>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</si>
  <si>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</si>
  <si>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</si>
  <si>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</si>
  <si>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</si>
  <si>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</si>
  <si>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</si>
  <si>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</si>
  <si>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</si>
  <si>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</si>
  <si>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</si>
  <si>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</si>
  <si>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</si>
  <si>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</si>
  <si>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</si>
  <si>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</si>
  <si>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</si>
  <si>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</si>
  <si>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</si>
  <si>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</si>
  <si>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</si>
  <si>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</si>
  <si>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</si>
  <si>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</si>
  <si>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</si>
  <si>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</si>
  <si>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</si>
  <si>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</si>
  <si>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</si>
  <si>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</si>
  <si>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</si>
  <si>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</si>
  <si>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</si>
  <si>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</si>
  <si>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</si>
  <si>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</si>
  <si>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</si>
  <si>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</si>
  <si>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</si>
  <si>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</si>
  <si>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</si>
  <si>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</si>
  <si>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</si>
  <si>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</si>
  <si>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</si>
  <si>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</si>
  <si>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</si>
  <si>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</si>
  <si>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</si>
  <si>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</si>
  <si>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</si>
  <si>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</si>
  <si>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</si>
  <si>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</si>
  <si>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</si>
  <si>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</si>
  <si>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</si>
  <si>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</si>
  <si>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</si>
  <si>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</si>
  <si>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</si>
  <si>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</si>
  <si>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</si>
  <si>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</si>
  <si>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</si>
  <si>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</si>
  <si>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</si>
  <si>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</si>
  <si>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</si>
  <si>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</si>
  <si>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</si>
  <si>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</si>
  <si>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</si>
  <si>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</si>
  <si>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</si>
  <si>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</si>
  <si>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</si>
  <si>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</si>
  <si>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</si>
  <si>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</si>
  <si>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</si>
  <si>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</si>
  <si>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</si>
  <si>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</si>
  <si>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</si>
  <si>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</si>
  <si>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</si>
  <si>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</si>
  <si>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</si>
  <si>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</si>
  <si>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</si>
  <si>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</si>
  <si>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</si>
  <si>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</si>
  <si>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</si>
  <si>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</si>
  <si>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</si>
  <si>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</si>
  <si>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</si>
  <si>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</si>
  <si>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</si>
  <si>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</si>
  <si>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</si>
  <si>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</si>
  <si>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</si>
  <si>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</si>
  <si>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</si>
  <si>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</si>
  <si>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</si>
  <si>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</si>
  <si>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</si>
  <si>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</si>
  <si>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</si>
  <si>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</si>
  <si>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</si>
  <si>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</si>
  <si>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</si>
  <si>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</si>
  <si>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</si>
  <si>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</si>
  <si>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</si>
  <si>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</si>
  <si>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</si>
  <si>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</si>
  <si>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</si>
  <si>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</si>
  <si>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</si>
  <si>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</si>
  <si>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</si>
  <si>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</si>
  <si>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</si>
  <si>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</si>
  <si>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</si>
  <si>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</si>
  <si>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</si>
  <si>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</si>
  <si>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</si>
  <si>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</si>
  <si>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</si>
  <si>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</si>
  <si>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</si>
  <si>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</si>
  <si>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</si>
  <si>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</si>
  <si>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</si>
  <si>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</si>
  <si>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</si>
  <si>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</si>
  <si>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</si>
  <si>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</si>
  <si>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</si>
  <si>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</si>
  <si>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</si>
  <si>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</si>
  <si>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</si>
  <si>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</si>
  <si>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</si>
  <si>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</si>
  <si>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</si>
  <si>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</si>
  <si>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</si>
  <si>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</si>
  <si>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</si>
  <si>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</si>
  <si>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</si>
  <si>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</si>
  <si>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</si>
  <si>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</si>
  <si>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</si>
  <si>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</si>
  <si>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</si>
  <si>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</si>
  <si>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</si>
  <si>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</si>
  <si>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</si>
  <si>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</si>
  <si>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</si>
  <si>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</si>
  <si>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</si>
  <si>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</si>
  <si>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</si>
  <si>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</si>
  <si>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</si>
  <si>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</si>
  <si>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</si>
  <si>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</si>
  <si>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</si>
  <si>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</si>
  <si>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</si>
  <si>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</si>
  <si>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</si>
  <si>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</si>
  <si>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</si>
  <si>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</si>
  <si>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</si>
  <si>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</si>
  <si>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</si>
  <si>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</si>
  <si>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</si>
  <si>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</si>
  <si>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</si>
  <si>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</si>
  <si>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</si>
  <si>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</si>
  <si>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</si>
  <si>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</si>
  <si>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</si>
  <si>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</si>
  <si>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</si>
  <si>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</si>
  <si>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</si>
  <si>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</si>
  <si>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</si>
  <si>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</si>
  <si>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</si>
  <si>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</si>
  <si>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</si>
  <si>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</si>
  <si>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</si>
  <si>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</si>
  <si>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</si>
  <si>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</si>
  <si>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</si>
  <si>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</si>
  <si>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</si>
  <si>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</si>
  <si>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</si>
  <si>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</si>
  <si>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</si>
  <si>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</si>
  <si>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</si>
  <si>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</si>
  <si>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</si>
  <si>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</si>
  <si>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</si>
  <si>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</si>
  <si>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</si>
  <si>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</si>
  <si>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</si>
  <si>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</si>
  <si>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</si>
  <si>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</si>
  <si>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</si>
  <si>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</si>
  <si>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</si>
  <si>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</si>
  <si>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</si>
  <si>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</si>
  <si>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</si>
  <si>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</si>
  <si>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</si>
  <si>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</si>
  <si>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</si>
  <si>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</si>
  <si>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</si>
  <si>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</si>
  <si>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</si>
  <si>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</si>
  <si>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</si>
  <si>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</si>
  <si>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</si>
  <si>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</si>
  <si>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</si>
  <si>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</si>
  <si>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</si>
  <si>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</si>
  <si>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</si>
  <si>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</si>
  <si>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</si>
  <si>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</si>
  <si>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</si>
  <si>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</si>
  <si>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</si>
  <si>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</si>
  <si>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</si>
  <si>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</si>
  <si>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</si>
  <si>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</si>
  <si>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</si>
  <si>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</si>
  <si>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</si>
  <si>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</si>
  <si>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</si>
  <si>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</si>
  <si>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</si>
  <si>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</si>
  <si>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</si>
  <si>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</si>
  <si>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</si>
  <si>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</si>
  <si>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</si>
  <si>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</si>
  <si>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</si>
  <si>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</si>
  <si>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</si>
  <si>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</si>
  <si>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</si>
  <si>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</si>
  <si>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</si>
  <si>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</si>
  <si>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</si>
  <si>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</si>
  <si>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</si>
  <si>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</si>
  <si>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</si>
  <si>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</si>
  <si>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</si>
  <si>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</si>
  <si>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</si>
  <si>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</si>
  <si>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</si>
  <si>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</si>
  <si>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</si>
  <si>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</si>
  <si>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</si>
  <si>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</si>
  <si>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</si>
  <si>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</si>
  <si>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</si>
  <si>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</si>
  <si>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</si>
  <si>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</si>
  <si>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</si>
  <si>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</si>
  <si>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</si>
  <si>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</si>
  <si>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</si>
  <si>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</si>
  <si>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</si>
  <si>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</si>
  <si>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</si>
  <si>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</si>
  <si>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</si>
  <si>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</si>
  <si>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</si>
  <si>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</si>
  <si>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</si>
  <si>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</si>
  <si>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</si>
  <si>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</si>
  <si>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</si>
  <si>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</si>
  <si>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</si>
  <si>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</si>
  <si>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</si>
  <si>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</si>
  <si>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</si>
  <si>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</si>
  <si>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</si>
  <si>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</si>
  <si>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</si>
  <si>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</si>
  <si>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</si>
  <si>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</si>
  <si>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</si>
  <si>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</si>
  <si>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</si>
  <si>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</si>
  <si>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</si>
  <si>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</si>
  <si>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</si>
  <si>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</si>
  <si>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</si>
  <si>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</si>
  <si>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</si>
  <si>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</si>
  <si>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</si>
  <si>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</si>
  <si>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</si>
  <si>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</si>
  <si>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</si>
  <si>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</si>
  <si>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</si>
  <si>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</si>
  <si>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</si>
  <si>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</si>
  <si>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</si>
  <si>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</si>
  <si>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</si>
  <si>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</si>
  <si>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</si>
  <si>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</si>
  <si>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</si>
  <si>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</si>
  <si>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</si>
  <si>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</si>
  <si>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</si>
  <si>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</si>
  <si>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</si>
  <si>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</si>
  <si>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</si>
  <si>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</si>
  <si>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</si>
  <si>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</si>
  <si>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</si>
  <si>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</si>
  <si>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</si>
  <si>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</si>
  <si>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</si>
  <si>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</si>
  <si>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</si>
  <si>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</si>
  <si>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</si>
  <si>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</si>
  <si>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</si>
  <si>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</si>
  <si>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</si>
  <si>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</si>
  <si>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</si>
  <si>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</si>
  <si>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</si>
  <si>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</si>
  <si>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</si>
  <si>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</si>
  <si>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</si>
  <si>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</si>
  <si>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</si>
  <si>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</si>
  <si>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</si>
  <si>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</si>
  <si>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</si>
  <si>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</si>
  <si>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</si>
  <si>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</si>
  <si>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</si>
  <si>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</si>
  <si>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</si>
  <si>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</si>
  <si>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</si>
  <si>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</si>
  <si>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</si>
  <si>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</si>
  <si>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</si>
  <si>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</si>
  <si>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</si>
  <si>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</si>
  <si>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</si>
  <si>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</si>
  <si>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</si>
  <si>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</si>
  <si>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</si>
  <si>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</si>
  <si>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</si>
  <si>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</si>
  <si>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</si>
  <si>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</si>
  <si>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</si>
  <si>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</si>
  <si>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</si>
  <si>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</si>
  <si>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</si>
  <si>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</si>
  <si>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</si>
  <si>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</si>
  <si>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</si>
  <si>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</si>
  <si>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</si>
  <si>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</si>
  <si>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</si>
  <si>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</si>
  <si>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</si>
  <si>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</si>
  <si>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</si>
  <si>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</si>
  <si>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</si>
  <si>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</si>
  <si>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</si>
  <si>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</si>
  <si>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</si>
  <si>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</si>
  <si>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</si>
  <si>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</si>
  <si>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</si>
  <si>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</si>
  <si>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</si>
  <si>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</si>
  <si>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</si>
  <si>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</si>
  <si>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</si>
  <si>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</si>
  <si>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</si>
  <si>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</si>
  <si>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</si>
  <si>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</si>
  <si>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</si>
  <si>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</si>
  <si>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</si>
  <si>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</si>
  <si>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</si>
  <si>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</si>
  <si>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</si>
  <si>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</si>
  <si>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</si>
  <si>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</si>
  <si>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</si>
  <si>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</si>
  <si>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</si>
  <si>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</si>
  <si>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</si>
  <si>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</si>
  <si>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</si>
  <si>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</si>
  <si>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</si>
  <si>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</si>
  <si>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</si>
  <si>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</si>
  <si>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</si>
  <si>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</si>
  <si>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</si>
  <si>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</si>
  <si>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</si>
  <si>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</si>
  <si>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</si>
  <si>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</si>
  <si>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</si>
  <si>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</si>
  <si>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</si>
  <si>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</si>
  <si>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</si>
  <si>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</si>
  <si>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</si>
  <si>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</si>
  <si>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</si>
  <si>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</si>
  <si>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</si>
  <si>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</si>
  <si>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</si>
  <si>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</si>
  <si>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</si>
  <si>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</si>
  <si>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</si>
  <si>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</si>
  <si>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</si>
  <si>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</si>
  <si>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</si>
  <si>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</si>
  <si>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</si>
  <si>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</si>
  <si>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</si>
  <si>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</si>
  <si>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</si>
  <si>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</si>
  <si>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</si>
  <si>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</si>
  <si>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</si>
  <si>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</si>
  <si>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</si>
  <si>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</si>
  <si>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</si>
  <si>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</si>
  <si>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</si>
  <si>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</si>
  <si>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</si>
  <si>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</si>
  <si>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</si>
  <si>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</si>
  <si>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</si>
  <si>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</si>
  <si>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</si>
  <si>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</si>
  <si>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</si>
  <si>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</si>
  <si>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</si>
  <si>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</si>
  <si>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</si>
  <si>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</si>
  <si>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</si>
  <si>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</si>
  <si>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</si>
  <si>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</si>
  <si>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</si>
  <si>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</si>
  <si>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</si>
  <si>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</si>
  <si>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</si>
  <si>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</si>
  <si>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</si>
  <si>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</si>
  <si>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</si>
  <si>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</si>
  <si>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</si>
  <si>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</si>
  <si>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</si>
  <si>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</si>
  <si>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</si>
  <si>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</si>
  <si>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</si>
  <si>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</si>
  <si>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</si>
  <si>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</si>
  <si>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</si>
  <si>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</si>
  <si>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</si>
  <si>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</si>
  <si>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</si>
  <si>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</si>
  <si>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</si>
  <si>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</si>
  <si>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</si>
  <si>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</si>
  <si>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</si>
  <si>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</si>
  <si>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</si>
  <si>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</si>
  <si>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</si>
  <si>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</si>
  <si>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</si>
  <si>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</si>
  <si>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</si>
  <si>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</si>
  <si>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</si>
  <si>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</si>
  <si>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</si>
  <si>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</si>
  <si>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</si>
  <si>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</si>
  <si>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</si>
  <si>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</si>
  <si>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</si>
  <si>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</si>
  <si>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</si>
  <si>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</si>
  <si>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</si>
  <si>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</si>
  <si>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</si>
  <si>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</si>
  <si>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</si>
  <si>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</si>
  <si>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</si>
  <si>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</si>
  <si>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</si>
  <si>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</si>
  <si>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</si>
  <si>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</si>
  <si>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</si>
  <si>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</si>
  <si>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</si>
  <si>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</si>
  <si>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</si>
  <si>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</si>
  <si>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</si>
  <si>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</si>
  <si>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</si>
  <si>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</si>
  <si>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</si>
  <si>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</si>
  <si>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</si>
  <si>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</si>
  <si>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</si>
  <si>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</si>
  <si>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</si>
  <si>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</si>
  <si>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</si>
  <si>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</si>
  <si>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</si>
  <si>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</si>
  <si>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</si>
  <si>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</si>
  <si>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</si>
  <si>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</si>
  <si>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</si>
  <si>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</si>
  <si>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</si>
  <si>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</si>
  <si>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</si>
  <si>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</si>
  <si>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</si>
  <si>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</si>
  <si>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</si>
  <si>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</si>
  <si>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</si>
  <si>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</si>
  <si>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</si>
  <si>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</si>
  <si>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</si>
  <si>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</si>
  <si>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</si>
  <si>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</si>
  <si>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</si>
  <si>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</si>
  <si>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</si>
  <si>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</si>
  <si>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</si>
  <si>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</si>
  <si>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</si>
  <si>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</si>
  <si>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</si>
  <si>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</si>
  <si>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</si>
  <si>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</si>
  <si>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</si>
  <si>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</si>
  <si>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</si>
  <si>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</si>
  <si>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</si>
  <si>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</si>
  <si>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</si>
  <si>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</si>
  <si>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</si>
  <si>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</si>
  <si>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</si>
  <si>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</si>
  <si>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</si>
  <si>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</si>
  <si>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</si>
  <si>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</si>
  <si>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</si>
  <si>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</si>
  <si>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</si>
  <si>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</si>
  <si>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</si>
  <si>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</si>
  <si>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</si>
  <si>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</si>
  <si>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</si>
  <si>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</si>
  <si>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</si>
  <si>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</si>
  <si>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</si>
  <si>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</si>
  <si>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</si>
  <si>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</si>
  <si>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</si>
  <si>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</si>
  <si>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</si>
  <si>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</si>
  <si>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</si>
  <si>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</si>
  <si>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</si>
  <si>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</si>
  <si>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</si>
  <si>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</si>
  <si>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</si>
  <si>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</si>
  <si>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</si>
  <si>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</si>
  <si>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</si>
  <si>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</si>
  <si>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</si>
  <si>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</si>
  <si>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</si>
  <si>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</si>
  <si>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</si>
  <si>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</si>
  <si>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</si>
  <si>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</si>
  <si>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</si>
  <si>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</si>
  <si>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</si>
  <si>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</si>
  <si>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</si>
  <si>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</si>
  <si>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</si>
  <si>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</si>
  <si>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</si>
  <si>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</si>
  <si>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</si>
  <si>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</si>
  <si>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</si>
  <si>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</si>
  <si>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</si>
  <si>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</si>
  <si>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</si>
  <si>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</si>
  <si>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</si>
  <si>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</si>
  <si>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</si>
  <si>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</si>
  <si>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</si>
  <si>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</si>
  <si>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</si>
  <si>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</si>
  <si>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</si>
  <si>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</si>
  <si>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</si>
  <si>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</si>
  <si>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</si>
  <si>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</si>
  <si>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</si>
  <si>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</si>
  <si>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</si>
  <si>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</si>
  <si>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</si>
  <si>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</si>
  <si>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</si>
  <si>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</si>
  <si>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</si>
  <si>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</si>
  <si>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</si>
  <si>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</si>
  <si>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</si>
  <si>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</si>
  <si>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</si>
  <si>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</si>
  <si>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</si>
  <si>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</si>
  <si>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</si>
  <si>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</si>
  <si>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</si>
  <si>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</si>
  <si>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</si>
  <si>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</si>
  <si>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</si>
  <si>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</si>
  <si>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</si>
  <si>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</si>
  <si>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</si>
  <si>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</si>
  <si>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</si>
  <si>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</si>
  <si>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</si>
  <si>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</si>
  <si>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</si>
  <si>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</si>
  <si>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</si>
  <si>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</si>
  <si>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</si>
  <si>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</si>
  <si>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</si>
  <si>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</si>
  <si>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</si>
  <si>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</si>
  <si>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</si>
  <si>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</si>
  <si>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</si>
  <si>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</si>
  <si>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</si>
  <si>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</si>
  <si>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</si>
  <si>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</si>
  <si>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</si>
  <si>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</si>
  <si>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</si>
  <si>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</si>
  <si>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</si>
  <si>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</si>
  <si>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</si>
  <si>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</si>
  <si>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</si>
  <si>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</si>
  <si>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</si>
  <si>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</si>
  <si>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</si>
  <si>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</si>
  <si>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</si>
  <si>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</si>
  <si>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</si>
  <si>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</si>
  <si>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</si>
  <si>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</si>
  <si>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</si>
  <si>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</si>
  <si>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</si>
  <si>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</si>
  <si>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</si>
  <si>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</si>
  <si>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</si>
  <si>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</si>
  <si>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</si>
  <si>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</si>
  <si>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</si>
  <si>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</si>
  <si>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</si>
  <si>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</si>
  <si>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</si>
  <si>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</si>
  <si>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</si>
  <si>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</si>
  <si>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</si>
  <si>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</si>
  <si>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</si>
  <si>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</si>
  <si>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</si>
  <si>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</si>
  <si>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</si>
  <si>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</si>
  <si>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</si>
  <si>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</si>
  <si>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</si>
  <si>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</si>
  <si>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</si>
  <si>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</si>
  <si>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</si>
  <si>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</si>
  <si>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</si>
  <si>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</si>
  <si>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</si>
  <si>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</si>
  <si>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</si>
  <si>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</si>
  <si>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</si>
  <si>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</si>
  <si>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</si>
  <si>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</si>
  <si>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</si>
  <si>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</si>
  <si>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</si>
  <si>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</si>
  <si>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</si>
  <si>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</si>
  <si>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</si>
  <si>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</si>
  <si>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</si>
  <si>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</si>
  <si>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</si>
  <si>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</si>
  <si>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</si>
  <si>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</si>
  <si>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</si>
  <si>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</si>
  <si>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</si>
  <si>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</si>
  <si>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</si>
  <si>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</si>
  <si>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</si>
  <si>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</si>
  <si>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</si>
  <si>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</si>
  <si>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</si>
  <si>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</si>
  <si>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</si>
  <si>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</si>
  <si>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</si>
  <si>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</si>
  <si>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</si>
  <si>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</si>
  <si>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</si>
  <si>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</si>
  <si>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</si>
  <si>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</si>
  <si>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</si>
  <si>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</si>
  <si>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</si>
  <si>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</si>
  <si>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</si>
  <si>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</si>
  <si>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</si>
  <si>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</si>
  <si>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</si>
  <si>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</si>
  <si>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</si>
  <si>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</si>
  <si>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</si>
  <si>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</si>
  <si>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</si>
  <si>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</si>
  <si>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</si>
  <si>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</si>
  <si>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</si>
  <si>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</si>
  <si>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</si>
  <si>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</si>
  <si>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</si>
  <si>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</si>
  <si>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</si>
  <si>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</si>
  <si>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</si>
  <si>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</si>
  <si>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</si>
  <si>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</si>
  <si>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</si>
  <si>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</si>
  <si>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</si>
  <si>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</si>
  <si>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</si>
  <si>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</si>
  <si>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</si>
  <si>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</si>
  <si>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</si>
  <si>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</si>
  <si>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</si>
  <si>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</si>
  <si>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</si>
  <si>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</si>
  <si>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</si>
  <si>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</si>
  <si>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</si>
  <si>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</si>
  <si>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</si>
  <si>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</si>
  <si>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</si>
  <si>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</si>
  <si>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</si>
  <si>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</si>
  <si>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</si>
  <si>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</si>
  <si>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</si>
  <si>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</si>
  <si>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</si>
  <si>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</si>
  <si>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</si>
  <si>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</si>
  <si>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</si>
  <si>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</si>
  <si>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</si>
  <si>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</si>
  <si>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</si>
  <si>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</si>
  <si>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</si>
  <si>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</si>
  <si>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</si>
  <si>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</si>
  <si>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</si>
  <si>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</si>
  <si>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</si>
  <si>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</si>
  <si>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</si>
  <si>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</si>
  <si>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</si>
  <si>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</si>
  <si>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</si>
  <si>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</si>
  <si>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</si>
  <si>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</si>
  <si>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</si>
  <si>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</si>
  <si>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</si>
  <si>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</si>
  <si>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</si>
  <si>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</si>
  <si>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</si>
  <si>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</si>
  <si>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</si>
  <si>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</si>
  <si>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</si>
  <si>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</si>
  <si>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</si>
  <si>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</si>
  <si>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</si>
  <si>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</si>
  <si>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</si>
  <si>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</si>
  <si>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</si>
  <si>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</si>
  <si>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</si>
  <si>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</si>
  <si>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</si>
  <si>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</si>
  <si>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</si>
  <si>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</si>
  <si>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</si>
  <si>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</si>
  <si>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</si>
  <si>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</si>
  <si>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</si>
  <si>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</si>
  <si>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</si>
  <si>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</si>
  <si>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</si>
  <si>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</si>
  <si>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</si>
  <si>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</si>
  <si>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</si>
  <si>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</si>
  <si>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</si>
  <si>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</si>
  <si>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</si>
  <si>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</si>
  <si>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</si>
  <si>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</si>
  <si>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</si>
  <si>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</si>
  <si>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</si>
  <si>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</si>
  <si>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</si>
  <si>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</si>
  <si>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</si>
  <si>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</si>
  <si>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</si>
  <si>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</si>
  <si>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</si>
  <si>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</si>
  <si>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</si>
  <si>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</si>
  <si>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</si>
  <si>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</si>
  <si>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</si>
  <si>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</si>
  <si>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</si>
  <si>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</si>
  <si>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</si>
  <si>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</si>
  <si>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</si>
  <si>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</si>
  <si>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</si>
  <si>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</si>
  <si>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</si>
  <si>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</si>
  <si>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</si>
  <si>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</si>
  <si>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</si>
  <si>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</si>
  <si>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</si>
  <si>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</si>
  <si>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</si>
  <si>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</si>
  <si>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</si>
  <si>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</si>
  <si>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</si>
  <si>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</si>
  <si>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</si>
  <si>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</si>
  <si>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</si>
  <si>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</si>
  <si>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</si>
  <si>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</si>
  <si>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</si>
  <si>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</si>
  <si>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</si>
  <si>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</si>
  <si>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</si>
  <si>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</si>
  <si>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</si>
  <si>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</si>
  <si>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</si>
  <si>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</si>
  <si>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</si>
  <si>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</si>
  <si>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</si>
  <si>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</si>
  <si>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</si>
  <si>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</si>
  <si>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</si>
  <si>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</si>
  <si>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</si>
  <si>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</si>
  <si>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</si>
  <si>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</si>
  <si>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</si>
  <si>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</si>
  <si>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</si>
  <si>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</si>
  <si>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</si>
  <si>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</si>
  <si>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</si>
  <si>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</si>
  <si>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</si>
  <si>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</si>
  <si>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</si>
  <si>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</si>
  <si>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</si>
  <si>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</si>
  <si>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</si>
  <si>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</si>
  <si>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</si>
  <si>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</si>
  <si>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</si>
  <si>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</si>
  <si>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</si>
  <si>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</si>
  <si>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</si>
  <si>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</si>
  <si>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</si>
  <si>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</si>
  <si>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</si>
  <si>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</si>
  <si>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</si>
  <si>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</si>
  <si>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</si>
  <si>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</si>
  <si>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</si>
  <si>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</si>
  <si>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</si>
  <si>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</si>
  <si>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</si>
  <si>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</si>
  <si>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</si>
  <si>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</si>
  <si>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</si>
  <si>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</si>
  <si>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</si>
  <si>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</si>
  <si>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</si>
  <si>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</si>
  <si>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</si>
  <si>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</si>
  <si>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</si>
  <si>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</si>
  <si>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</si>
  <si>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</si>
  <si>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</si>
  <si>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</si>
  <si>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</si>
  <si>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</si>
  <si>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</si>
  <si>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</si>
  <si>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</si>
  <si>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</si>
  <si>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</si>
  <si>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</si>
  <si>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</si>
  <si>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</si>
  <si>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</si>
  <si>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</si>
  <si>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</si>
  <si>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</si>
  <si>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</si>
  <si>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</si>
  <si>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</si>
  <si>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</si>
  <si>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</si>
  <si>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</si>
  <si>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</si>
  <si>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</si>
  <si>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</si>
  <si>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</si>
  <si>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</si>
  <si>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</si>
  <si>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</si>
  <si>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</si>
  <si>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</si>
  <si>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</si>
  <si>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</si>
  <si>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</si>
  <si>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</si>
  <si>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</si>
  <si>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</si>
  <si>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</si>
  <si>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</si>
  <si>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</si>
  <si>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</si>
  <si>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</si>
  <si>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</si>
  <si>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</si>
  <si>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</si>
  <si>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</si>
  <si>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</si>
  <si>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</si>
  <si>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</si>
  <si>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</si>
  <si>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</si>
  <si>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</si>
  <si>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</si>
  <si>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</si>
  <si>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</si>
  <si>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</si>
  <si>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</si>
  <si>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</si>
  <si>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</si>
  <si>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</si>
  <si>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</si>
  <si>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</si>
  <si>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</si>
  <si>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</si>
  <si>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</si>
  <si>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</si>
  <si>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</si>
  <si>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</si>
  <si>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</si>
  <si>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</si>
  <si>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</si>
  <si>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</si>
  <si>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</si>
  <si>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</si>
  <si>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</si>
  <si>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</si>
  <si>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</si>
  <si>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</si>
  <si>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</si>
  <si>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</si>
  <si>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</si>
  <si>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</si>
  <si>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</si>
  <si>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</si>
  <si>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</si>
  <si>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</si>
  <si>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</si>
  <si>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</si>
  <si>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</si>
  <si>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</si>
  <si>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</si>
  <si>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</si>
  <si>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</si>
  <si>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</si>
  <si>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</si>
  <si>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</si>
  <si>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</si>
  <si>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</si>
  <si>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</si>
  <si>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</si>
  <si>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</si>
  <si>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</si>
  <si>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</si>
  <si>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</si>
  <si>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</si>
  <si>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</si>
  <si>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</si>
  <si>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</si>
  <si>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</si>
  <si>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</si>
  <si>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</si>
  <si>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</si>
  <si>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</si>
  <si>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</si>
  <si>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</si>
  <si>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</si>
  <si>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</si>
  <si>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</si>
  <si>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</si>
  <si>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</si>
  <si>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</si>
  <si>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</si>
  <si>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</si>
  <si>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</si>
  <si>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</si>
  <si>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</si>
  <si>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</si>
  <si>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</si>
  <si>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</si>
  <si>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</si>
  <si>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</si>
  <si>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</si>
  <si>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</si>
  <si>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</si>
  <si>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</si>
  <si>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</si>
  <si>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</si>
  <si>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</si>
  <si>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</si>
  <si>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</si>
  <si>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</si>
  <si>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</si>
  <si>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</si>
  <si>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</si>
  <si>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</si>
  <si>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</si>
  <si>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</si>
  <si>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</si>
  <si>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</si>
  <si>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</si>
  <si>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</si>
  <si>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</si>
  <si>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</si>
  <si>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</si>
  <si>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</si>
  <si>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</si>
  <si>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</si>
  <si>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</si>
  <si>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</si>
  <si>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</si>
  <si>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</si>
  <si>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</si>
  <si>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</si>
  <si>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</si>
  <si>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</si>
  <si>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</si>
  <si>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</si>
  <si>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</si>
  <si>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</si>
  <si>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</si>
  <si>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</si>
  <si>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</si>
  <si>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</si>
  <si>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</si>
  <si>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</si>
  <si>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</si>
  <si>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</si>
  <si>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</si>
  <si>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</si>
  <si>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</si>
  <si>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</si>
  <si>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</si>
  <si>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</si>
  <si>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</si>
  <si>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</si>
  <si>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</si>
  <si>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</si>
  <si>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</si>
  <si>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</si>
  <si>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</si>
  <si>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</si>
  <si>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</si>
  <si>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</si>
  <si>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</si>
  <si>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</si>
  <si>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</si>
  <si>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</si>
  <si>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</si>
  <si>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</si>
  <si>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</si>
  <si>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</si>
  <si>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</si>
  <si>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</si>
  <si>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</si>
  <si>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</si>
  <si>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</si>
  <si>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</si>
  <si>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</si>
  <si>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</si>
  <si>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</si>
  <si>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</si>
  <si>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</si>
  <si>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</si>
  <si>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</si>
  <si>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</si>
  <si>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</si>
  <si>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</si>
  <si>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</si>
  <si>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</si>
  <si>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</si>
  <si>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</si>
  <si>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</si>
  <si>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</si>
  <si>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</si>
  <si>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</si>
  <si>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</si>
  <si>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</si>
  <si>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</si>
  <si>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</si>
  <si>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</si>
  <si>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</si>
  <si>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</si>
  <si>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</si>
  <si>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</si>
  <si>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</si>
  <si>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</si>
  <si>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</si>
  <si>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</si>
  <si>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</si>
  <si>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</si>
  <si>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</si>
  <si>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</si>
  <si>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</si>
  <si>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</si>
  <si>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</si>
  <si>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</si>
  <si>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</si>
  <si>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</si>
  <si>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</si>
  <si>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</si>
  <si>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</si>
  <si>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</si>
  <si>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</si>
  <si>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</si>
  <si>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</si>
  <si>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</si>
  <si>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</si>
  <si>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</si>
  <si>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</si>
  <si>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</si>
  <si>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</si>
  <si>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</si>
  <si>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</si>
  <si>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</si>
  <si>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</si>
  <si>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</si>
  <si>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</si>
  <si>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</si>
  <si>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</si>
  <si>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</si>
  <si>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</si>
  <si>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</si>
  <si>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</si>
  <si>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</si>
  <si>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</si>
  <si>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</si>
  <si>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</si>
  <si>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</si>
  <si>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</si>
  <si>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</si>
  <si>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</si>
  <si>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</si>
  <si>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</si>
  <si>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</si>
  <si>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</si>
  <si>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</si>
  <si>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</si>
  <si>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</si>
  <si>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</si>
  <si>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</si>
  <si>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</si>
  <si>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</si>
  <si>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</si>
  <si>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</si>
  <si>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</si>
  <si>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</si>
  <si>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</si>
  <si>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</si>
  <si>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</si>
  <si>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</si>
  <si>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</si>
  <si>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</si>
  <si>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</si>
  <si>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</si>
  <si>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</si>
  <si>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</si>
  <si>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</si>
  <si>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</si>
  <si>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</si>
  <si>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</si>
  <si>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</si>
  <si>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</si>
  <si>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</si>
  <si>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</si>
  <si>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</si>
  <si>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</si>
  <si>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</si>
  <si>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</si>
  <si>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</si>
  <si>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</si>
  <si>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</si>
  <si>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</si>
  <si>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</si>
  <si>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</si>
  <si>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</si>
  <si>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</si>
  <si>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</si>
  <si>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</si>
  <si>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</si>
  <si>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</si>
  <si>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</si>
  <si>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</si>
  <si>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</si>
  <si>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</si>
  <si>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</si>
  <si>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</si>
  <si>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</si>
  <si>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</si>
  <si>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</si>
  <si>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</si>
  <si>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</si>
  <si>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</si>
  <si>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</si>
  <si>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</si>
  <si>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</si>
  <si>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</si>
  <si>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</si>
  <si>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</si>
  <si>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</si>
  <si>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</si>
  <si>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</si>
  <si>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</si>
  <si>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</si>
  <si>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</si>
  <si>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</si>
  <si>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</si>
  <si>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</si>
  <si>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</si>
  <si>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</si>
  <si>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</si>
  <si>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</si>
  <si>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</si>
  <si>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</si>
  <si>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</si>
  <si>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</si>
  <si>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</si>
  <si>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</si>
  <si>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</si>
  <si>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</si>
  <si>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</si>
  <si>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</si>
  <si>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</si>
  <si>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</si>
  <si>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</si>
  <si>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</si>
  <si>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</si>
  <si>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</si>
  <si>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</si>
  <si>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</si>
  <si>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</si>
  <si>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</si>
  <si>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</si>
  <si>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</si>
  <si>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</si>
  <si>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</si>
  <si>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</si>
  <si>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</si>
  <si>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</si>
  <si>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</si>
  <si>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</si>
  <si>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</si>
  <si>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</si>
  <si>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</si>
  <si>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</si>
  <si>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</si>
  <si>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</si>
  <si>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</si>
  <si>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</si>
  <si>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</si>
  <si>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</si>
  <si>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</si>
  <si>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</si>
  <si>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</si>
  <si>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</si>
  <si>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</si>
  <si>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</si>
  <si>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</si>
  <si>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</si>
  <si>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</si>
  <si>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</si>
  <si>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</si>
  <si>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</si>
  <si>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</si>
  <si>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</si>
  <si>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</si>
  <si>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</si>
  <si>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</si>
  <si>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</si>
  <si>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</si>
  <si>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</si>
  <si>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</si>
  <si>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</si>
  <si>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</si>
  <si>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</si>
  <si>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</si>
  <si>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</si>
  <si>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</si>
  <si>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</si>
  <si>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</si>
  <si>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</si>
  <si>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</si>
  <si>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</si>
  <si>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</si>
  <si>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</si>
  <si>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</si>
  <si>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</si>
  <si>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</si>
  <si>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</si>
  <si>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</si>
  <si>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</si>
  <si>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</si>
  <si>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</si>
  <si>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</si>
  <si>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</si>
  <si>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</si>
  <si>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</si>
  <si>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</si>
  <si>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</si>
  <si>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</si>
  <si>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</si>
  <si>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</si>
  <si>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</si>
  <si>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</si>
  <si>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</si>
  <si>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</si>
  <si>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</si>
  <si>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</si>
  <si>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</si>
  <si>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</si>
  <si>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</si>
  <si>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</si>
  <si>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</si>
  <si>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</si>
  <si>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</si>
  <si>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</si>
  <si>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</si>
  <si>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</si>
  <si>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</si>
  <si>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</si>
  <si>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</si>
  <si>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</si>
  <si>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</si>
  <si>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</si>
  <si>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</si>
  <si>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</si>
  <si>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</si>
  <si>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</si>
  <si>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</si>
  <si>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</si>
  <si>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</si>
  <si>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</si>
  <si>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</si>
  <si>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</si>
  <si>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</si>
  <si>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</si>
  <si>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</si>
  <si>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</si>
  <si>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</si>
  <si>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</si>
  <si>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</si>
  <si>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</si>
  <si>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</si>
  <si>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</si>
  <si>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</si>
  <si>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</si>
  <si>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</si>
  <si>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</si>
  <si>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</si>
  <si>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</si>
  <si>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</si>
  <si>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</si>
  <si>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</si>
  <si>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</si>
  <si>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</si>
  <si>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</si>
  <si>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</si>
  <si>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</si>
  <si>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</si>
  <si>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</si>
  <si>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</si>
  <si>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</si>
  <si>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</si>
  <si>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</si>
  <si>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</si>
  <si>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</si>
  <si>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</si>
  <si>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</si>
  <si>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</si>
  <si>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</si>
  <si>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</si>
  <si>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</si>
  <si>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</si>
  <si>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</si>
  <si>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</si>
  <si>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</si>
  <si>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</si>
  <si>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</si>
  <si>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</si>
  <si>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</si>
  <si>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</si>
  <si>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</si>
  <si>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</si>
  <si>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</si>
  <si>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</si>
  <si>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</si>
  <si>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</si>
  <si>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</si>
  <si>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</si>
  <si>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</si>
  <si>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</si>
  <si>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</si>
  <si>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</si>
  <si>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</si>
  <si>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</si>
  <si>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</si>
  <si>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</si>
  <si>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</si>
  <si>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</si>
  <si>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</si>
  <si>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</si>
  <si>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</si>
  <si>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</si>
  <si>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</si>
  <si>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</si>
  <si>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</si>
  <si>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</si>
  <si>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</si>
  <si>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</si>
  <si>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</si>
  <si>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</si>
  <si>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</si>
  <si>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</si>
  <si>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</si>
  <si>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</si>
  <si>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</si>
  <si>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</si>
  <si>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</si>
  <si>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</si>
  <si>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</si>
  <si>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</si>
  <si>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</si>
  <si>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</si>
  <si>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</si>
  <si>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</si>
  <si>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</si>
  <si>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</si>
  <si>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</si>
  <si>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</si>
  <si>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</si>
  <si>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</si>
  <si>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</si>
  <si>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</si>
  <si>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</si>
  <si>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</si>
  <si>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</si>
  <si>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</si>
  <si>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</si>
  <si>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</si>
  <si>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</si>
  <si>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</si>
  <si>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</si>
  <si>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</si>
  <si>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</si>
  <si>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</si>
  <si>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</si>
  <si>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</si>
  <si>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</si>
  <si>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</si>
  <si>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</si>
  <si>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</si>
  <si>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</si>
  <si>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</si>
  <si>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</si>
  <si>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</si>
  <si>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</si>
  <si>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</si>
  <si>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</si>
  <si>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</si>
  <si>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</si>
  <si>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</si>
  <si>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</si>
  <si>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</si>
  <si>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</si>
  <si>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</si>
  <si>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</si>
  <si>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</si>
  <si>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</si>
  <si>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</si>
  <si>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</si>
  <si>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</si>
  <si>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</si>
  <si>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</si>
  <si>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</si>
  <si>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</si>
  <si>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</si>
  <si>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</si>
  <si>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</si>
  <si>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</si>
  <si>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</si>
  <si>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</si>
  <si>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</si>
  <si>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</si>
  <si>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</si>
  <si>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</si>
  <si>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</si>
  <si>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</si>
  <si>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</si>
  <si>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</si>
  <si>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</si>
  <si>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</si>
  <si>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</si>
  <si>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</si>
  <si>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</si>
  <si>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</si>
  <si>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</si>
  <si>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</si>
  <si>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</si>
  <si>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</si>
  <si>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</si>
  <si>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</si>
  <si>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</si>
  <si>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</si>
  <si>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</si>
  <si>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</si>
  <si>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</si>
  <si>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</si>
  <si>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</si>
  <si>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</si>
  <si>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</si>
  <si>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</si>
  <si>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</si>
  <si>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</si>
  <si>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</si>
  <si>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</si>
  <si>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</si>
  <si>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</si>
  <si>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</si>
  <si>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</si>
  <si>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</si>
  <si>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</si>
  <si>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</si>
  <si>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</si>
  <si>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</si>
  <si>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</si>
  <si>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</si>
  <si>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</si>
  <si>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</si>
  <si>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</si>
  <si>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</si>
  <si>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</si>
  <si>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</si>
  <si>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</si>
  <si>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</si>
  <si>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</si>
  <si>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</si>
  <si>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</si>
  <si>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</si>
  <si>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</si>
  <si>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</si>
  <si>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</si>
  <si>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</si>
  <si>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</si>
  <si>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</si>
  <si>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</si>
  <si>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</si>
  <si>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</si>
  <si>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</si>
  <si>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</si>
  <si>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</si>
  <si>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</si>
  <si>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</si>
  <si>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</si>
  <si>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</si>
  <si>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</si>
  <si>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</si>
  <si>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</si>
  <si>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</si>
  <si>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</si>
  <si>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</si>
  <si>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</si>
  <si>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</si>
  <si>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</si>
  <si>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</si>
  <si>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</si>
  <si>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</si>
  <si>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</si>
  <si>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</si>
  <si>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</si>
  <si>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</si>
  <si>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</si>
  <si>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</si>
  <si>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</si>
  <si>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</si>
  <si>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</si>
  <si>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</si>
  <si>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</si>
  <si>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</si>
  <si>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</si>
  <si>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</si>
  <si>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</si>
  <si>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</si>
  <si>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</si>
  <si>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</si>
  <si>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</si>
  <si>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</si>
  <si>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</si>
  <si>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</si>
  <si>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</si>
  <si>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</si>
  <si>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</si>
  <si>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</si>
  <si>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</si>
  <si>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</si>
  <si>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</si>
  <si>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</si>
  <si>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</si>
  <si>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</si>
  <si>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</si>
  <si>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</si>
  <si>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</si>
  <si>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</si>
  <si>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</si>
  <si>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</si>
  <si>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</si>
  <si>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</si>
  <si>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</si>
  <si>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</si>
  <si>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</si>
  <si>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</si>
  <si>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</si>
  <si>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</si>
  <si>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</si>
  <si>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</si>
  <si>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</si>
  <si>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</si>
  <si>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</si>
  <si>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</si>
  <si>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</si>
  <si>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</si>
  <si>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</si>
  <si>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</si>
  <si>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</si>
  <si>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</si>
  <si>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</si>
  <si>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</si>
  <si>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</si>
  <si>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</si>
  <si>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</si>
  <si>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</si>
  <si>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</si>
  <si>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</si>
  <si>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</si>
  <si>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</si>
  <si>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</si>
  <si>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</si>
  <si>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</si>
  <si>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</si>
  <si>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</si>
  <si>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</si>
  <si>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</si>
  <si>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</si>
  <si>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</si>
  <si>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</si>
  <si>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</si>
  <si>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</si>
  <si>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</si>
  <si>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</si>
  <si>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</si>
  <si>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</si>
  <si>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</si>
  <si>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</si>
  <si>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</si>
  <si>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</si>
  <si>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</si>
  <si>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</si>
  <si>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</si>
  <si>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</si>
  <si>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</si>
  <si>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</si>
  <si>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</si>
  <si>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</si>
  <si>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</si>
  <si>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</si>
  <si>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</si>
  <si>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</si>
  <si>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</si>
  <si>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</si>
  <si>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</si>
  <si>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</si>
  <si>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</si>
  <si>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</si>
  <si>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</si>
  <si>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</si>
  <si>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</si>
  <si>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</si>
  <si>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</si>
  <si>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</si>
  <si>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</si>
  <si>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</si>
  <si>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</si>
  <si>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</si>
  <si>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</si>
  <si>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</si>
  <si>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</si>
  <si>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</si>
  <si>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</si>
  <si>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</si>
  <si>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</si>
  <si>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</si>
  <si>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</si>
  <si>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</si>
  <si>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</si>
  <si>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</si>
  <si>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</si>
  <si>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</si>
  <si>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</si>
  <si>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</si>
  <si>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</si>
  <si>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</si>
  <si>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</si>
  <si>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</si>
  <si>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</si>
  <si>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</si>
  <si>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</si>
  <si>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</si>
  <si>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</si>
  <si>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</si>
  <si>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</si>
  <si>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</si>
  <si>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</si>
  <si>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</si>
  <si>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</si>
  <si>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</si>
  <si>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</si>
  <si>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</si>
  <si>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</si>
  <si>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</si>
  <si>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</si>
  <si>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</si>
  <si>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</si>
  <si>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</si>
  <si>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</si>
  <si>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</si>
  <si>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</si>
  <si>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</si>
  <si>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</si>
  <si>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</si>
  <si>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</si>
  <si>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</si>
  <si>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</si>
  <si>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</si>
  <si>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</si>
  <si>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</si>
  <si>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</si>
  <si>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</si>
  <si>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</si>
  <si>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</si>
  <si>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</si>
  <si>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</si>
  <si>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</si>
  <si>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</si>
  <si>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</si>
  <si>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</si>
  <si>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</si>
  <si>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</si>
  <si>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</si>
  <si>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</si>
  <si>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</si>
  <si>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</si>
  <si>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</si>
  <si>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</si>
  <si>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</si>
  <si>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</si>
  <si>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</si>
  <si>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</si>
  <si>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</si>
  <si>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</si>
  <si>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</si>
  <si>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</si>
  <si>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</si>
  <si>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</si>
  <si>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</si>
  <si>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</si>
  <si>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</si>
  <si>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</si>
  <si>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</si>
  <si>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</si>
  <si>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</si>
  <si>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</si>
  <si>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</si>
  <si>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</si>
  <si>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</si>
  <si>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</si>
  <si>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</si>
  <si>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</si>
  <si>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</si>
  <si>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</si>
  <si>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</si>
  <si>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</si>
  <si>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</si>
  <si>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</si>
  <si>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</si>
  <si>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</si>
  <si>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</si>
  <si>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</si>
  <si>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</si>
  <si>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</si>
  <si>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</si>
  <si>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</si>
  <si>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</si>
  <si>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</si>
  <si>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</si>
  <si>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</si>
  <si>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</si>
  <si>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</si>
  <si>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</si>
  <si>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</si>
  <si>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</si>
  <si>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</si>
  <si>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</si>
  <si>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</si>
  <si>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</si>
  <si>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</si>
  <si>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</si>
  <si>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</si>
  <si>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</si>
  <si>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</si>
  <si>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</si>
  <si>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</si>
  <si>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</si>
  <si>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</si>
  <si>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</si>
  <si>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</si>
  <si>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</si>
  <si>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</si>
  <si>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</si>
  <si>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</si>
  <si>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</si>
  <si>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</si>
  <si>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</si>
  <si>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</si>
  <si>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</si>
  <si>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</si>
  <si>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</si>
  <si>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</si>
  <si>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</si>
  <si>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</si>
  <si>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</si>
  <si>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</si>
  <si>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</si>
  <si>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</si>
  <si>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</si>
  <si>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</si>
  <si>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</si>
  <si>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</si>
  <si>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</si>
  <si>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</si>
  <si>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</si>
  <si>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</si>
  <si>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</si>
  <si>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</si>
  <si>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</si>
  <si>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</si>
  <si>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</si>
  <si>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</si>
  <si>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</si>
  <si>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</si>
  <si>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</si>
  <si>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</si>
  <si>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</si>
  <si>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</si>
  <si>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</si>
  <si>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</si>
  <si>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</si>
  <si>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</si>
  <si>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</si>
  <si>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</si>
  <si>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</si>
  <si>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</si>
  <si>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</si>
  <si>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</si>
  <si>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</si>
  <si>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</si>
  <si>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</si>
  <si>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</si>
  <si>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</si>
  <si>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</si>
  <si>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</si>
  <si>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</si>
  <si>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</si>
  <si>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</si>
  <si>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</si>
  <si>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</si>
  <si>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</si>
  <si>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</si>
  <si>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</si>
  <si>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</si>
  <si>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</si>
  <si>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</si>
  <si>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</si>
  <si>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</si>
  <si>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</si>
  <si>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</si>
  <si>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</si>
  <si>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</si>
  <si>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</si>
  <si>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</si>
  <si>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</si>
  <si>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</si>
  <si>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</si>
  <si>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</si>
  <si>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</si>
  <si>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</si>
  <si>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</si>
  <si>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</si>
  <si>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</si>
  <si>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</si>
  <si>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</si>
  <si>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</si>
  <si>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</si>
  <si>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</si>
  <si>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</si>
  <si>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</si>
  <si>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</si>
  <si>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</si>
  <si>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</si>
  <si>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</si>
  <si>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</si>
  <si>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</si>
  <si>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</si>
  <si>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</si>
  <si>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</si>
  <si>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</si>
  <si>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</si>
  <si>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</si>
  <si>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</si>
  <si>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</si>
  <si>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</si>
  <si>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</si>
  <si>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</si>
  <si>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</si>
  <si>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</si>
  <si>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</si>
  <si>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</si>
  <si>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</si>
  <si>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</si>
  <si>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</si>
  <si>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</si>
  <si>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</si>
  <si>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</si>
  <si>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</si>
  <si>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</si>
  <si>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</si>
  <si>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</si>
  <si>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</si>
  <si>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</si>
  <si>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</si>
  <si>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</si>
  <si>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</si>
  <si>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</si>
  <si>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</si>
  <si>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</si>
  <si>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</si>
  <si>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</si>
  <si>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</si>
  <si>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</si>
  <si>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</si>
  <si>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</si>
  <si>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</si>
  <si>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</si>
  <si>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</si>
  <si>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</si>
  <si>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</si>
  <si>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</si>
  <si>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</si>
  <si>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</si>
  <si>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</si>
  <si>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</si>
  <si>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</si>
  <si>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</si>
  <si>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</si>
  <si>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</si>
  <si>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</si>
  <si>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</si>
  <si>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</si>
  <si>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</si>
  <si>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</si>
  <si>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</si>
  <si>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</si>
  <si>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</si>
  <si>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</si>
  <si>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</si>
  <si>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</si>
  <si>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</si>
  <si>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</si>
  <si>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</si>
  <si>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</si>
  <si>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</si>
  <si>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</si>
  <si>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</si>
  <si>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</si>
  <si>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</si>
  <si>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</si>
  <si>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</si>
  <si>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</si>
  <si>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</si>
  <si>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</si>
  <si>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</si>
  <si>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</si>
  <si>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</si>
  <si>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</si>
  <si>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</si>
  <si>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</si>
  <si>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</si>
  <si>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</si>
  <si>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</si>
  <si>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</si>
  <si>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</si>
  <si>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</si>
  <si>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</si>
  <si>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</si>
  <si>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</si>
  <si>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</si>
  <si>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</si>
  <si>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</si>
  <si>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</si>
  <si>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</si>
  <si>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</si>
  <si>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</si>
  <si>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</si>
  <si>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</si>
  <si>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</si>
  <si>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</si>
  <si>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</si>
  <si>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</si>
  <si>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</si>
  <si>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</si>
  <si>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</si>
  <si>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</si>
  <si>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</si>
  <si>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</si>
  <si>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</si>
  <si>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</si>
  <si>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</si>
  <si>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</si>
  <si>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</si>
  <si>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</si>
  <si>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</si>
  <si>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</si>
  <si>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</si>
  <si>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</si>
  <si>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</si>
  <si>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</si>
  <si>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</si>
  <si>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</si>
  <si>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</si>
  <si>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</si>
  <si>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</si>
  <si>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</si>
  <si>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</si>
  <si>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</si>
  <si>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</si>
  <si>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</si>
  <si>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</si>
  <si>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</si>
  <si>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</si>
  <si>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</si>
  <si>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</si>
  <si>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</si>
  <si>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</si>
  <si>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</si>
  <si>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</si>
  <si>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</si>
  <si>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</si>
  <si>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</si>
  <si>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</si>
  <si>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</si>
  <si>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</si>
  <si>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</si>
  <si>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</si>
  <si>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</si>
  <si>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</si>
  <si>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</si>
  <si>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</si>
  <si>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</si>
  <si>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</si>
  <si>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</si>
  <si>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</si>
  <si>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</si>
  <si>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</si>
  <si>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</si>
  <si>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</si>
  <si>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</si>
  <si>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</si>
  <si>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</si>
  <si>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</si>
  <si>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</si>
  <si>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</si>
  <si>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</si>
  <si>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</si>
  <si>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</si>
  <si>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</si>
  <si>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</si>
  <si>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</si>
  <si>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</si>
  <si>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</si>
  <si>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</si>
  <si>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</si>
  <si>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</si>
  <si>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</si>
  <si>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</si>
  <si>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</si>
  <si>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</si>
  <si>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</si>
  <si>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</si>
  <si>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</si>
  <si>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</si>
  <si>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</si>
  <si>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</si>
  <si>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</si>
  <si>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</si>
  <si>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</si>
  <si>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</si>
  <si>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</si>
  <si>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</si>
  <si>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</si>
  <si>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</si>
  <si>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</si>
  <si>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</si>
  <si>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</si>
  <si>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</si>
  <si>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</si>
  <si>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</si>
  <si>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</si>
  <si>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</si>
  <si>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</si>
  <si>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</si>
  <si>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</si>
  <si>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</si>
  <si>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</si>
  <si>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</si>
  <si>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</si>
  <si>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</si>
  <si>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</si>
  <si>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</si>
  <si>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</si>
  <si>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</si>
  <si>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</si>
  <si>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</si>
  <si>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</si>
  <si>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</si>
  <si>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</si>
  <si>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</si>
  <si>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</si>
  <si>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</si>
  <si>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</si>
  <si>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</si>
  <si>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</si>
  <si>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</si>
  <si>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</si>
  <si>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</si>
  <si>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</si>
  <si>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</si>
  <si>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</si>
  <si>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</si>
  <si>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</si>
  <si>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</si>
  <si>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</si>
  <si>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</si>
  <si>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</si>
  <si>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</si>
  <si>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</si>
  <si>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</si>
  <si>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</si>
  <si>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</si>
  <si>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</si>
  <si>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</si>
  <si>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</si>
  <si>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</si>
  <si>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</si>
  <si>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</si>
  <si>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</si>
  <si>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</si>
  <si>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</si>
  <si>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</si>
  <si>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</si>
  <si>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</si>
  <si>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</si>
  <si>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</si>
  <si>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</si>
  <si>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</si>
  <si>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</si>
  <si>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</si>
  <si>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</si>
  <si>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</si>
  <si>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</si>
  <si>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</si>
  <si>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</si>
  <si>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</si>
  <si>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</si>
  <si>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</si>
  <si>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</si>
  <si>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</si>
  <si>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</si>
  <si>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</si>
  <si>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</si>
  <si>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</si>
  <si>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</si>
  <si>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</si>
  <si>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</si>
  <si>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</si>
  <si>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</si>
  <si>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</si>
  <si>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</si>
  <si>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</si>
  <si>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</si>
  <si>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</si>
  <si>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</si>
  <si>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</si>
  <si>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</si>
  <si>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</si>
  <si>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</si>
  <si>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</si>
  <si>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</si>
  <si>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</si>
  <si>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</si>
  <si>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</si>
  <si>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</si>
  <si>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</si>
  <si>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</si>
  <si>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</si>
  <si>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</si>
  <si>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</si>
  <si>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</si>
  <si>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</si>
  <si>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</si>
  <si>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</si>
  <si>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</si>
  <si>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</si>
  <si>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</si>
  <si>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</si>
  <si>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</si>
  <si>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</si>
  <si>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</si>
  <si>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</si>
  <si>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</si>
  <si>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</si>
  <si>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</si>
  <si>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</si>
  <si>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</si>
  <si>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</si>
  <si>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</si>
  <si>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</si>
  <si>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</si>
  <si>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</si>
  <si>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</si>
  <si>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</si>
  <si>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</si>
  <si>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</si>
  <si>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</si>
  <si>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</si>
  <si>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</si>
  <si>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</si>
  <si>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</si>
  <si>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</si>
  <si>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</si>
  <si>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</si>
  <si>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</si>
  <si>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</si>
  <si>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</si>
  <si>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</si>
  <si>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</si>
  <si>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</si>
  <si>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</si>
  <si>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</si>
  <si>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</si>
  <si>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</si>
  <si>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</si>
  <si>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</si>
  <si>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</si>
  <si>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</si>
  <si>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</si>
  <si>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</si>
  <si>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</si>
  <si>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</si>
  <si>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</si>
  <si>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</si>
  <si>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</si>
  <si>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</si>
  <si>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</si>
  <si>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</si>
  <si>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</si>
  <si>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</si>
  <si>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</si>
  <si>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</si>
  <si>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</si>
  <si>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</si>
  <si>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</si>
  <si>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</si>
  <si>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</si>
  <si>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</si>
  <si>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</si>
  <si>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</si>
  <si>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</si>
  <si>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</si>
  <si>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</si>
  <si>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</si>
  <si>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</si>
  <si>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</si>
  <si>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</si>
  <si>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</si>
  <si>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</si>
  <si>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</si>
  <si>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</si>
  <si>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</si>
  <si>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</si>
  <si>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</si>
  <si>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</si>
  <si>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</si>
  <si>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</si>
  <si>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</si>
  <si>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</si>
  <si>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</si>
  <si>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</si>
  <si>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</si>
  <si>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</si>
  <si>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</si>
  <si>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</si>
  <si>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</si>
  <si>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</si>
  <si>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</si>
  <si>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</si>
  <si>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</si>
  <si>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</si>
  <si>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</si>
  <si>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</si>
  <si>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</si>
  <si>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</si>
  <si>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</si>
  <si>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</si>
  <si>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</si>
  <si>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</si>
  <si>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</si>
  <si>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</si>
  <si>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</si>
  <si>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</si>
  <si>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</si>
  <si>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</si>
  <si>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</si>
  <si>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</si>
  <si>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</si>
  <si>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</si>
  <si>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</si>
  <si>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</si>
  <si>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</si>
  <si>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</si>
  <si>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</si>
  <si>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</si>
  <si>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</si>
  <si>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</si>
  <si>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</si>
  <si>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</si>
  <si>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</si>
  <si>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</si>
  <si>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</si>
  <si>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</si>
  <si>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</si>
  <si>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</si>
  <si>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</si>
  <si>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</si>
  <si>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</si>
  <si>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</si>
  <si>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</si>
  <si>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</si>
  <si>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</si>
  <si>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</si>
  <si>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</si>
  <si>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</si>
  <si>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</si>
  <si>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</si>
  <si>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</si>
  <si>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</si>
  <si>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</si>
  <si>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</si>
  <si>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</si>
  <si>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</si>
  <si>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</si>
  <si>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</si>
  <si>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</si>
  <si>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</si>
  <si>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</si>
  <si>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</si>
  <si>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</si>
  <si>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</si>
  <si>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</si>
  <si>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</si>
  <si>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</si>
  <si>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</si>
  <si>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</si>
  <si>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</si>
  <si>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</si>
  <si>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</si>
  <si>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</si>
  <si>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</si>
  <si>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</si>
  <si>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</si>
  <si>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</si>
  <si>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</si>
  <si>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</si>
  <si>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</si>
  <si>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</si>
  <si>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</si>
  <si>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</si>
  <si>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</si>
  <si>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</si>
  <si>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</si>
  <si>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</si>
  <si>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</si>
  <si>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</si>
  <si>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</si>
  <si>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</si>
  <si>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</si>
  <si>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</si>
  <si>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</si>
  <si>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</si>
  <si>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</si>
  <si>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</si>
  <si>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</si>
  <si>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</si>
  <si>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</si>
  <si>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</si>
  <si>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</si>
  <si>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</si>
  <si>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</si>
  <si>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</si>
  <si>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</si>
  <si>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</si>
  <si>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</si>
  <si>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</si>
  <si>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</si>
  <si>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</si>
  <si>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</si>
  <si>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</si>
  <si>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</si>
  <si>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</si>
  <si>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</si>
  <si>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</si>
  <si>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</si>
  <si>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</si>
  <si>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</si>
  <si>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</si>
  <si>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</si>
  <si>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</si>
  <si>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</si>
  <si>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</si>
  <si>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</si>
  <si>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</si>
  <si>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</si>
  <si>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</si>
  <si>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</si>
  <si>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</si>
  <si>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</si>
  <si>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</si>
  <si>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</si>
  <si>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</si>
  <si>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</si>
  <si>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</si>
  <si>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</si>
  <si>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</si>
  <si>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</si>
  <si>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</si>
  <si>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</si>
  <si>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</si>
  <si>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</si>
  <si>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</si>
  <si>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</si>
  <si>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</si>
  <si>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</si>
  <si>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</si>
  <si>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</si>
  <si>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</si>
  <si>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</si>
  <si>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</si>
  <si>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</si>
  <si>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</si>
  <si>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</si>
  <si>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</si>
  <si>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</si>
  <si>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</si>
  <si>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</si>
  <si>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</si>
  <si>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</si>
  <si>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</si>
  <si>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</si>
  <si>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</si>
  <si>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</si>
  <si>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</si>
  <si>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</si>
  <si>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</si>
  <si>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</si>
  <si>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</si>
  <si>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</si>
  <si>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</si>
  <si>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</si>
  <si>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</si>
  <si>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</si>
  <si>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</si>
  <si>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</si>
  <si>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</si>
  <si>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</si>
  <si>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</si>
  <si>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</si>
  <si>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</si>
  <si>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</si>
  <si>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</si>
  <si>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</si>
  <si>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</si>
  <si>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</si>
  <si>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</si>
  <si>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</si>
  <si>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</si>
  <si>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</si>
  <si>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</si>
  <si>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</si>
  <si>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</si>
  <si>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</si>
  <si>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</si>
  <si>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</si>
  <si>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</si>
  <si>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</si>
  <si>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</si>
  <si>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</si>
  <si>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</si>
  <si>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</si>
  <si>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</si>
  <si>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</si>
  <si>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</si>
  <si>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</si>
  <si>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</si>
  <si>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</si>
  <si>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</si>
  <si>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</si>
  <si>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</si>
  <si>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</si>
  <si>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</si>
  <si>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</si>
  <si>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</si>
  <si>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</si>
  <si>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</si>
  <si>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</si>
  <si>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</si>
  <si>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</si>
  <si>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</si>
  <si>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</si>
  <si>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</si>
  <si>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</si>
  <si>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</si>
  <si>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</si>
  <si>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</si>
  <si>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</si>
  <si>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</si>
  <si>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</si>
  <si>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</si>
  <si>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</si>
  <si>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</si>
  <si>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</si>
  <si>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</si>
  <si>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</si>
  <si>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</si>
  <si>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</si>
  <si>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</si>
  <si>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</si>
  <si>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</si>
  <si>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</si>
  <si>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</si>
  <si>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</si>
  <si>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</si>
  <si>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</si>
  <si>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</si>
  <si>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</si>
  <si>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</si>
  <si>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</si>
  <si>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</si>
  <si>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</si>
  <si>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</si>
  <si>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</si>
  <si>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</si>
  <si>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</si>
  <si>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</si>
  <si>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</si>
  <si>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</si>
  <si>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</si>
  <si>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</si>
  <si>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</si>
  <si>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</si>
  <si>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</si>
  <si>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</si>
  <si>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</si>
  <si>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</si>
  <si>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</si>
  <si>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</si>
  <si>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</si>
  <si>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</si>
  <si>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</si>
  <si>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</si>
  <si>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</si>
  <si>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</si>
  <si>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</si>
  <si>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</si>
  <si>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</si>
  <si>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</si>
  <si>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</si>
  <si>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</si>
  <si>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</si>
  <si>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</si>
  <si>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</si>
  <si>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</si>
  <si>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</si>
  <si>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</si>
  <si>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</si>
  <si>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</si>
  <si>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</si>
  <si>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</si>
  <si>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</si>
  <si>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</si>
  <si>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</si>
  <si>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</si>
  <si>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</si>
  <si>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</si>
  <si>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</si>
  <si>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</si>
  <si>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</si>
  <si>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</si>
  <si>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</si>
  <si>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</si>
  <si>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</si>
  <si>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</si>
  <si>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</si>
  <si>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</si>
  <si>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</si>
  <si>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</si>
  <si>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</si>
  <si>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</si>
  <si>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</si>
  <si>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</si>
  <si>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</si>
  <si>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</si>
  <si>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</si>
  <si>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</si>
  <si>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</si>
  <si>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</si>
  <si>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</si>
  <si>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</si>
  <si>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</si>
  <si>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</si>
  <si>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</si>
  <si>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</si>
  <si>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</si>
  <si>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</si>
  <si>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</si>
  <si>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</si>
  <si>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</si>
  <si>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</si>
  <si>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</si>
  <si>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</si>
  <si>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</si>
  <si>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</si>
  <si>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</si>
  <si>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</si>
  <si>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</si>
  <si>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</si>
  <si>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</si>
  <si>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</si>
  <si>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</si>
  <si>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</si>
  <si>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</si>
  <si>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</si>
  <si>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</si>
  <si>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</si>
  <si>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</si>
  <si>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</si>
  <si>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</si>
  <si>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</si>
  <si>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</si>
  <si>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</si>
  <si>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</si>
  <si>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</si>
  <si>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</si>
  <si>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</si>
  <si>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</si>
  <si>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</si>
  <si>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</si>
  <si>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</si>
  <si>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</si>
  <si>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</si>
  <si>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</si>
  <si>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</si>
  <si>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</si>
  <si>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</si>
  <si>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</si>
  <si>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</si>
  <si>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</si>
  <si>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</si>
  <si>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</si>
  <si>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</si>
  <si>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</si>
  <si>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</si>
  <si>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</si>
  <si>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</si>
  <si>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</si>
  <si>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</si>
  <si>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</si>
  <si>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</si>
  <si>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</si>
  <si>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</si>
  <si>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</si>
  <si>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</si>
  <si>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</si>
  <si>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</si>
  <si>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</si>
  <si>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</si>
  <si>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</si>
  <si>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</si>
  <si>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</si>
  <si>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</si>
  <si>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</si>
  <si>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</si>
  <si>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</si>
  <si>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</si>
  <si>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</si>
  <si>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</si>
  <si>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</si>
  <si>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</si>
  <si>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</si>
  <si>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</si>
  <si>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</si>
  <si>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</si>
  <si>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</si>
  <si>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</si>
  <si>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</si>
  <si>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</si>
  <si>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</si>
  <si>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</si>
  <si>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</si>
  <si>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</si>
  <si>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</si>
  <si>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</si>
  <si>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</si>
  <si>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</si>
  <si>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</si>
  <si>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</si>
  <si>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</si>
  <si>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</si>
  <si>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</si>
  <si>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</si>
  <si>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</si>
  <si>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</si>
  <si>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</si>
  <si>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</si>
  <si>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</si>
  <si>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</si>
  <si>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</si>
  <si>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</si>
  <si>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</si>
  <si>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</si>
  <si>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</si>
  <si>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</si>
  <si>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</si>
  <si>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</si>
  <si>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</si>
  <si>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</si>
  <si>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</si>
  <si>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</si>
  <si>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</si>
  <si>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</si>
  <si>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</si>
  <si>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</si>
  <si>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</si>
  <si>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</si>
  <si>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</si>
  <si>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</si>
  <si>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</si>
  <si>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</si>
  <si>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</si>
  <si>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</si>
  <si>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</si>
  <si>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</si>
  <si>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</si>
  <si>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</si>
  <si>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</si>
  <si>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</si>
  <si>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</si>
  <si>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</si>
  <si>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</si>
  <si>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</si>
  <si>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</si>
  <si>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</si>
  <si>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</si>
  <si>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</si>
  <si>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</si>
  <si>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</si>
  <si>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</si>
  <si>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</si>
  <si>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</si>
  <si>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</si>
  <si>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</si>
  <si>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</si>
  <si>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</si>
  <si>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</si>
  <si>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</si>
  <si>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</si>
  <si>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</si>
  <si>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</si>
  <si>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</si>
  <si>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</si>
  <si>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</si>
  <si>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</si>
  <si>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</si>
  <si>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</si>
  <si>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</si>
  <si>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</si>
  <si>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</si>
  <si>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</si>
  <si>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</si>
  <si>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</si>
  <si>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</si>
  <si>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</si>
  <si>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</si>
  <si>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</si>
  <si>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</si>
  <si>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</si>
  <si>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</si>
  <si>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</si>
  <si>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</si>
  <si>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</si>
  <si>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</si>
  <si>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</si>
  <si>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</si>
  <si>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</si>
  <si>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</si>
  <si>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</si>
  <si>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</si>
  <si>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</si>
  <si>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</si>
  <si>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</si>
  <si>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</si>
  <si>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</si>
  <si>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</si>
  <si>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</si>
  <si>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</si>
  <si>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</si>
  <si>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</si>
  <si>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</si>
  <si>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</si>
  <si>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</si>
  <si>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</si>
  <si>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</si>
  <si>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</si>
  <si>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</si>
  <si>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</si>
  <si>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</si>
  <si>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</si>
  <si>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</si>
  <si>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</si>
  <si>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</si>
  <si>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</si>
  <si>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</si>
  <si>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</si>
  <si>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</si>
  <si>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</si>
  <si>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</si>
  <si>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</si>
  <si>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</si>
  <si>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</si>
  <si>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</si>
  <si>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</si>
  <si>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</si>
  <si>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</si>
  <si>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</si>
  <si>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</si>
  <si>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</si>
  <si>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</si>
  <si>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</si>
  <si>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</si>
  <si>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</si>
  <si>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</si>
  <si>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</si>
  <si>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</si>
  <si>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</si>
  <si>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</si>
  <si>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</si>
  <si>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</si>
  <si>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</si>
  <si>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</si>
  <si>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</si>
  <si>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</si>
  <si>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</si>
  <si>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</si>
  <si>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</si>
  <si>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</si>
  <si>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</si>
  <si>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</si>
  <si>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</si>
  <si>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</si>
  <si>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</si>
  <si>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</si>
  <si>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</si>
  <si>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</si>
  <si>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</si>
  <si>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</si>
  <si>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</si>
  <si>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</si>
  <si>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</si>
  <si>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</si>
  <si>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</si>
  <si>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</si>
  <si>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</si>
  <si>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</si>
  <si>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</si>
  <si>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</si>
  <si>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</si>
  <si>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</si>
  <si>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</si>
  <si>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</si>
  <si>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</si>
  <si>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</si>
  <si>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</si>
  <si>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</si>
  <si>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</si>
  <si>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</si>
  <si>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</si>
  <si>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</si>
  <si>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</si>
  <si>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</si>
  <si>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</si>
  <si>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</si>
  <si>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</si>
  <si>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</si>
  <si>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</si>
  <si>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</si>
  <si>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</si>
  <si>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</si>
  <si>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</si>
  <si>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</si>
  <si>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</si>
  <si>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</si>
  <si>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</si>
  <si>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</si>
  <si>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</si>
  <si>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</si>
  <si>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</si>
  <si>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</si>
  <si>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</si>
  <si>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</si>
  <si>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</si>
  <si>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</si>
  <si>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</si>
  <si>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</si>
  <si>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</si>
  <si>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</si>
  <si>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</si>
  <si>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</si>
  <si>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</si>
  <si>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</si>
  <si>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</si>
  <si>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</si>
  <si>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</si>
  <si>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</si>
  <si>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</si>
  <si>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</si>
  <si>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</si>
  <si>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</si>
  <si>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</si>
  <si>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</si>
  <si>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</si>
  <si>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</si>
  <si>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</si>
  <si>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</si>
  <si>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</si>
  <si>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</si>
  <si>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</si>
  <si>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</si>
  <si>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</si>
  <si>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</si>
  <si>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</si>
  <si>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</si>
  <si>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</si>
  <si>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</si>
  <si>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</si>
  <si>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</si>
  <si>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</si>
  <si>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</si>
  <si>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</si>
  <si>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</si>
  <si>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</si>
  <si>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</si>
  <si>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</si>
  <si>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</si>
  <si>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</si>
  <si>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</si>
  <si>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</si>
  <si>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</si>
  <si>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</si>
  <si>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</si>
  <si>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</si>
  <si>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</si>
  <si>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</si>
  <si>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</si>
  <si>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</si>
  <si>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</si>
  <si>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</si>
  <si>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</si>
  <si>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</si>
  <si>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</si>
  <si>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</si>
  <si>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</si>
  <si>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</si>
  <si>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</si>
  <si>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</si>
  <si>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</si>
  <si>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</si>
  <si>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</si>
  <si>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</si>
  <si>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</si>
  <si>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</si>
  <si>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</si>
  <si>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</si>
  <si>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</si>
  <si>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</si>
  <si>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</si>
  <si>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</si>
  <si>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</si>
  <si>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</si>
  <si>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</si>
  <si>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</si>
  <si>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</si>
  <si>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</si>
  <si>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</si>
  <si>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</si>
  <si>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</si>
  <si>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</si>
  <si>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</si>
  <si>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</si>
  <si>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</si>
  <si>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</si>
  <si>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</si>
  <si>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</si>
  <si>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</si>
  <si>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</si>
  <si>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</si>
  <si>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</si>
  <si>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</si>
  <si>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</si>
  <si>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</si>
  <si>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</si>
  <si>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</si>
  <si>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</si>
  <si>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</si>
  <si>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</si>
  <si>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</si>
  <si>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</si>
  <si>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</si>
  <si>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</si>
  <si>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</si>
  <si>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</si>
  <si>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</si>
  <si>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</si>
  <si>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</si>
  <si>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</si>
  <si>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</si>
  <si>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</si>
  <si>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</si>
  <si>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</si>
  <si>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</si>
  <si>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</si>
  <si>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</si>
  <si>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</si>
  <si>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</si>
  <si>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</si>
  <si>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</si>
  <si>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</si>
  <si>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</si>
  <si>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</si>
  <si>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</si>
  <si>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</si>
  <si>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</si>
  <si>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</si>
  <si>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</si>
  <si>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</si>
  <si>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</si>
  <si>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</si>
  <si>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</si>
  <si>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</si>
  <si>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</si>
  <si>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</si>
  <si>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</si>
  <si>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</si>
  <si>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</si>
  <si>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</si>
  <si>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</si>
  <si>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</si>
  <si>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</si>
  <si>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</si>
  <si>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</si>
  <si>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</si>
  <si>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</si>
  <si>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</si>
  <si>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</si>
  <si>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</si>
  <si>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</si>
  <si>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</si>
  <si>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</si>
  <si>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</si>
  <si>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</si>
  <si>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</si>
  <si>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</si>
  <si>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</si>
  <si>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</si>
  <si>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</si>
  <si>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</si>
  <si>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</si>
  <si>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</si>
  <si>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</si>
  <si>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</si>
  <si>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</si>
  <si>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</si>
  <si>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</si>
  <si>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</si>
  <si>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</si>
  <si>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</si>
  <si>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</si>
  <si>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</si>
  <si>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</si>
  <si>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</si>
  <si>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</si>
  <si>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</si>
  <si>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</si>
  <si>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</si>
  <si>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</si>
  <si>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</si>
  <si>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</si>
  <si>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</si>
  <si>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</si>
  <si>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</si>
  <si>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</si>
  <si>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</si>
  <si>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</si>
  <si>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</si>
  <si>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</si>
  <si>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</si>
  <si>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</si>
  <si>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</si>
  <si>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</si>
  <si>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</si>
  <si>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</si>
  <si>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</si>
  <si>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</si>
  <si>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</si>
  <si>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</si>
  <si>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</si>
  <si>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</si>
  <si>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</si>
  <si>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</si>
  <si>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</si>
  <si>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</si>
  <si>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</si>
  <si>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</si>
  <si>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</si>
  <si>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</si>
  <si>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</si>
  <si>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</si>
  <si>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</si>
  <si>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</si>
  <si>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</si>
  <si>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</si>
  <si>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</si>
  <si>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</si>
  <si>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</si>
  <si>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</si>
  <si>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</si>
  <si>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</si>
  <si>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</si>
  <si>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</si>
  <si>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</si>
  <si>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</si>
  <si>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</si>
  <si>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</si>
  <si>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</si>
  <si>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</si>
  <si>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</si>
  <si>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</si>
  <si>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</si>
  <si>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</si>
  <si>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</si>
  <si>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</si>
  <si>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</si>
  <si>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</si>
  <si>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</si>
  <si>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</si>
  <si>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</si>
  <si>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</si>
  <si>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</si>
  <si>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</si>
  <si>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</si>
  <si>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</si>
  <si>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</si>
  <si>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</si>
  <si>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</si>
  <si>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</si>
  <si>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</si>
  <si>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</si>
  <si>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</si>
  <si>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</si>
  <si>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</si>
  <si>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</si>
  <si>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</si>
  <si>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</si>
  <si>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</si>
  <si>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</si>
  <si>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</si>
  <si>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</si>
  <si>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</si>
  <si>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</si>
  <si>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</si>
  <si>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</si>
  <si>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</si>
  <si>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</si>
  <si>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</si>
  <si>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</si>
  <si>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</si>
  <si>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</si>
  <si>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</si>
  <si>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</si>
  <si>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</si>
  <si>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</si>
  <si>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</si>
  <si>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</si>
  <si>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</si>
  <si>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</si>
  <si>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</si>
  <si>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</si>
  <si>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</si>
  <si>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</si>
  <si>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</si>
  <si>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</si>
  <si>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</si>
  <si>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</si>
  <si>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</si>
  <si>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</si>
  <si>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</si>
  <si>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</si>
  <si>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</si>
  <si>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</si>
  <si>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</si>
  <si>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</si>
  <si>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</si>
  <si>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</si>
  <si>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</si>
  <si>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</si>
  <si>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</si>
  <si>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</si>
  <si>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</si>
  <si>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</si>
  <si>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</si>
  <si>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</si>
  <si>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</si>
  <si>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</si>
  <si>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</si>
  <si>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</si>
  <si>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</si>
  <si>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</si>
  <si>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</si>
  <si>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</si>
  <si>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</si>
  <si>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</si>
  <si>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</si>
  <si>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</si>
  <si>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</si>
  <si>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</si>
  <si>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</si>
  <si>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</si>
  <si>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</si>
  <si>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</si>
  <si>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</si>
  <si>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</si>
  <si>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</si>
  <si>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</si>
  <si>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</si>
  <si>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</si>
  <si>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</si>
  <si>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</si>
  <si>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</si>
  <si>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</si>
  <si>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</si>
  <si>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</si>
  <si>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</si>
  <si>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</si>
  <si>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</si>
  <si>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</si>
  <si>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</si>
  <si>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</si>
  <si>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</si>
  <si>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</si>
  <si>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</si>
  <si>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</si>
  <si>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</si>
  <si>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</si>
  <si>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</si>
  <si>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</si>
  <si>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</si>
  <si>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</si>
  <si>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</si>
  <si>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</si>
  <si>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</si>
  <si>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</si>
  <si>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</si>
  <si>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</si>
  <si>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</si>
  <si>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</si>
  <si>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</si>
  <si>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</si>
  <si>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</si>
  <si>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</si>
  <si>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</si>
  <si>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</si>
  <si>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</si>
  <si>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</si>
  <si>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</si>
  <si>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</si>
  <si>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</si>
  <si>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</si>
  <si>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</si>
  <si>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</si>
  <si>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</si>
  <si>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</si>
  <si>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</si>
  <si>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</si>
  <si>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</si>
  <si>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</si>
  <si>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</si>
  <si>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</si>
  <si>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</si>
  <si>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</si>
  <si>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</si>
  <si>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</si>
  <si>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</si>
  <si>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</si>
  <si>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</si>
  <si>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</si>
  <si>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</si>
  <si>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</si>
  <si>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</si>
  <si>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</si>
  <si>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</si>
  <si>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</si>
  <si>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</si>
  <si>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</si>
  <si>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</si>
  <si>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</si>
  <si>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</si>
  <si>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</si>
  <si>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</si>
  <si>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</si>
  <si>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</si>
  <si>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</si>
  <si>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</si>
  <si>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</si>
  <si>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</si>
  <si>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</si>
  <si>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</si>
  <si>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</si>
  <si>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</si>
  <si>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</si>
  <si>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</si>
  <si>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</si>
  <si>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</si>
  <si>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</si>
  <si>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</si>
  <si>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</si>
  <si>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</si>
  <si>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</si>
  <si>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</si>
  <si>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</si>
  <si>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</si>
  <si>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</si>
  <si>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</si>
  <si>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</si>
  <si>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</si>
  <si>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</si>
  <si>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</si>
  <si>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</si>
  <si>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</si>
  <si>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</si>
  <si>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</si>
  <si>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</si>
  <si>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</si>
  <si>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</si>
  <si>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</si>
  <si>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</si>
  <si>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</si>
  <si>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</si>
  <si>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</si>
  <si>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</si>
  <si>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</si>
  <si>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</si>
  <si>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</si>
  <si>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</si>
  <si>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</si>
  <si>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</si>
  <si>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</si>
  <si>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</si>
  <si>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</si>
  <si>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</si>
  <si>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</si>
  <si>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</si>
  <si>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</si>
  <si>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</si>
  <si>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</si>
  <si>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</si>
  <si>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</si>
  <si>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</si>
  <si>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</si>
  <si>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</si>
  <si>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</si>
  <si>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</si>
  <si>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</si>
  <si>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</si>
  <si>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</si>
  <si>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</si>
  <si>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</si>
  <si>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</si>
  <si>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</si>
  <si>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</si>
  <si>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</si>
  <si>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</si>
  <si>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</si>
  <si>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</si>
  <si>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</si>
  <si>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</si>
  <si>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</si>
  <si>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</si>
  <si>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</si>
  <si>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</si>
  <si>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</si>
  <si>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</si>
  <si>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</si>
  <si>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</si>
  <si>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</si>
  <si>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</si>
  <si>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</si>
  <si>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</si>
  <si>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</si>
  <si>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</si>
  <si>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</si>
  <si>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</si>
  <si>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</si>
  <si>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</si>
  <si>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</si>
  <si>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</si>
  <si>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</si>
  <si>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</si>
  <si>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</si>
  <si>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</si>
  <si>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</si>
  <si>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</si>
  <si>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</si>
  <si>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</si>
  <si>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</si>
  <si>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</si>
  <si>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</si>
  <si>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</si>
  <si>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</si>
  <si>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</si>
  <si>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</si>
  <si>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</si>
  <si>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</si>
  <si>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</si>
  <si>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</si>
  <si>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</si>
  <si>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</si>
  <si>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</si>
  <si>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</si>
  <si>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</si>
  <si>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</si>
  <si>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</si>
  <si>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</si>
  <si>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</si>
  <si>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</si>
  <si>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</si>
  <si>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</si>
  <si>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</si>
  <si>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</si>
  <si>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</si>
  <si>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</si>
  <si>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</si>
  <si>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</si>
  <si>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</si>
  <si>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</si>
  <si>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</si>
  <si>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</si>
  <si>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</si>
  <si>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</si>
  <si>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</si>
  <si>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</si>
  <si>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</si>
  <si>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</si>
  <si>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</si>
  <si>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</si>
  <si>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</si>
  <si>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</si>
  <si>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</si>
  <si>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</si>
  <si>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</si>
  <si>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</si>
  <si>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</si>
  <si>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</si>
  <si>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</si>
  <si>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</si>
  <si>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</si>
  <si>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</si>
  <si>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</si>
  <si>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</si>
  <si>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</si>
  <si>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</si>
  <si>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</si>
  <si>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</si>
  <si>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</si>
  <si>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</si>
  <si>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</si>
  <si>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</si>
  <si>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</si>
  <si>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</si>
  <si>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</si>
  <si>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</si>
  <si>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</si>
  <si>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</si>
  <si>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</si>
  <si>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</si>
  <si>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</si>
  <si>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</si>
  <si>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</si>
  <si>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</si>
  <si>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</si>
  <si>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</si>
  <si>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</si>
  <si>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</si>
  <si>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</si>
  <si>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</si>
  <si>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</si>
  <si>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</si>
  <si>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</si>
  <si>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</si>
  <si>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</si>
  <si>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</si>
  <si>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</si>
  <si>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</si>
  <si>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</si>
  <si>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</si>
  <si>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</si>
  <si>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</si>
  <si>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</si>
  <si>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</si>
  <si>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</si>
  <si>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</si>
  <si>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</si>
  <si>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</si>
  <si>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</si>
  <si>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</si>
  <si>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</si>
  <si>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</si>
  <si>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</si>
  <si>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</si>
  <si>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</si>
  <si>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</si>
  <si>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</si>
  <si>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</si>
  <si>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</si>
  <si>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</si>
  <si>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</si>
  <si>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</si>
  <si>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</si>
  <si>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</si>
  <si>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</si>
  <si>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</si>
  <si>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</si>
  <si>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</si>
  <si>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</si>
  <si>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</si>
  <si>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</si>
  <si>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</si>
  <si>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</si>
  <si>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</si>
  <si>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</si>
  <si>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</si>
  <si>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</si>
  <si>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</si>
  <si>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</si>
  <si>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</si>
  <si>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</si>
  <si>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</si>
  <si>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</si>
  <si>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</si>
  <si>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</si>
  <si>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</si>
  <si>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</si>
  <si>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</si>
  <si>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</si>
  <si>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</si>
  <si>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</si>
  <si>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</si>
  <si>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</si>
  <si>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</si>
  <si>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</si>
  <si>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</si>
  <si>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</si>
  <si>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</si>
  <si>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</si>
  <si>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</si>
  <si>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</si>
  <si>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</si>
  <si>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</si>
  <si>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</si>
  <si>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</si>
  <si>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</si>
  <si>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</si>
  <si>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</si>
  <si>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</si>
  <si>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</si>
  <si>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</si>
  <si>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</si>
  <si>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</si>
  <si>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</si>
  <si>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</si>
  <si>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</si>
  <si>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</si>
  <si>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</si>
  <si>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</si>
  <si>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</si>
  <si>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</si>
  <si>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</si>
  <si>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</si>
  <si>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</si>
  <si>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</si>
  <si>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</si>
  <si>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</si>
  <si>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</si>
  <si>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</si>
  <si>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</si>
  <si>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</si>
  <si>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</si>
  <si>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</si>
  <si>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</si>
  <si>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</si>
  <si>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</si>
  <si>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</si>
  <si>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</si>
  <si>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</si>
  <si>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</si>
  <si>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</si>
  <si>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</si>
  <si>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</si>
  <si>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</si>
  <si>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</si>
  <si>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</si>
  <si>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</si>
  <si>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</si>
  <si>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</si>
  <si>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</si>
  <si>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</si>
  <si>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</si>
  <si>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</si>
  <si>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</si>
  <si>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</si>
  <si>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</si>
  <si>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</si>
  <si>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</si>
  <si>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</si>
  <si>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</si>
  <si>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</si>
  <si>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</si>
  <si>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</si>
  <si>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</si>
  <si>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</si>
  <si>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</si>
  <si>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</si>
  <si>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</si>
  <si>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</si>
  <si>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</si>
  <si>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</si>
  <si>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</si>
  <si>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</si>
  <si>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</si>
  <si>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</si>
  <si>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</si>
  <si>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</si>
  <si>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</si>
  <si>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</si>
  <si>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</si>
  <si>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</si>
  <si>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</si>
  <si>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</si>
  <si>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</si>
  <si>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</si>
  <si>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</si>
  <si>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</si>
  <si>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</si>
  <si>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</si>
  <si>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</si>
  <si>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</si>
  <si>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</si>
  <si>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</si>
  <si>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</si>
  <si>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</si>
  <si>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</si>
  <si>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</si>
  <si>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</si>
  <si>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</si>
  <si>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</si>
  <si>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</si>
  <si>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</si>
  <si>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</si>
  <si>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</si>
  <si>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</si>
  <si>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</si>
  <si>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</si>
  <si>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</si>
  <si>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</si>
  <si>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</si>
  <si>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</si>
  <si>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</si>
  <si>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</si>
  <si>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</si>
  <si>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</si>
  <si>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</si>
  <si>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</si>
  <si>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</si>
  <si>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</si>
  <si>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</si>
  <si>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</si>
  <si>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</si>
  <si>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</si>
  <si>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</si>
  <si>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</si>
  <si>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</si>
  <si>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</si>
  <si>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</si>
  <si>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</si>
  <si>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</si>
  <si>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</si>
  <si>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</si>
  <si>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</si>
  <si>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</si>
  <si>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</si>
  <si>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</si>
  <si>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</si>
  <si>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</si>
  <si>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</si>
  <si>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</si>
  <si>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</si>
  <si>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</si>
  <si>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</si>
  <si>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</si>
  <si>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</si>
  <si>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</si>
  <si>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</si>
  <si>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</si>
  <si>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</si>
  <si>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</si>
  <si>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</si>
  <si>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</si>
  <si>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</si>
  <si>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</si>
  <si>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</si>
  <si>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</si>
  <si>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</si>
  <si>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</si>
  <si>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</si>
  <si>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</si>
  <si>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</si>
  <si>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</si>
  <si>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</si>
  <si>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</si>
  <si>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</si>
  <si>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</si>
  <si>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</si>
  <si>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</si>
  <si>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</si>
  <si>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</si>
  <si>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</si>
  <si>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</si>
  <si>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</si>
  <si>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</si>
  <si>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</si>
  <si>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</si>
  <si>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</si>
  <si>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</si>
  <si>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</si>
  <si>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</si>
  <si>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</si>
  <si>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</si>
  <si>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</si>
  <si>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</si>
  <si>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</si>
  <si>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</si>
  <si>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</si>
  <si>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</si>
  <si>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</si>
  <si>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</si>
  <si>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</si>
  <si>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</si>
  <si>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</si>
  <si>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</si>
  <si>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</si>
  <si>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</si>
  <si>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</si>
  <si>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</si>
  <si>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</si>
  <si>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</si>
  <si>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</si>
  <si>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</si>
  <si>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</si>
  <si>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</si>
  <si>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</si>
  <si>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</si>
  <si>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</si>
  <si>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</si>
  <si>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</si>
  <si>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</si>
  <si>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</si>
  <si>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</si>
  <si>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</si>
  <si>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</si>
  <si>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</si>
  <si>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</si>
  <si>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</si>
  <si>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</si>
  <si>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</si>
  <si>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</si>
  <si>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</si>
  <si>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</si>
  <si>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</si>
  <si>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</si>
  <si>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</si>
  <si>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</si>
  <si>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</si>
  <si>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</si>
  <si>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</si>
  <si>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</si>
  <si>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</si>
  <si>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</si>
  <si>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</si>
  <si>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</si>
  <si>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</si>
  <si>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</si>
  <si>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</si>
  <si>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</si>
  <si>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</si>
  <si>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</si>
  <si>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</si>
  <si>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</si>
  <si>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</si>
  <si>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</si>
  <si>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</si>
  <si>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</si>
  <si>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</si>
  <si>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</si>
  <si>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</si>
  <si>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</si>
  <si>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</si>
  <si>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</si>
  <si>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</si>
  <si>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</si>
  <si>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</si>
  <si>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</si>
  <si>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</si>
  <si>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</si>
  <si>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</si>
  <si>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</si>
  <si>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</si>
  <si>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</si>
  <si>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</si>
  <si>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</si>
  <si>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</si>
  <si>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</si>
  <si>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</si>
  <si>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</si>
  <si>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</si>
  <si>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</si>
  <si>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</si>
  <si>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</si>
  <si>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</si>
  <si>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</si>
  <si>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</si>
  <si>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</si>
  <si>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</si>
  <si>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</si>
  <si>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</si>
  <si>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</si>
  <si>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</si>
  <si>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</si>
  <si>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</si>
  <si>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</si>
  <si>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</si>
  <si>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</si>
  <si>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</si>
  <si>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</si>
  <si>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</si>
  <si>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</si>
  <si>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</si>
  <si>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</si>
  <si>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</si>
  <si>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</si>
  <si>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</si>
  <si>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</si>
  <si>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</si>
  <si>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</si>
  <si>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</si>
  <si>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</si>
  <si>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</si>
  <si>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</si>
  <si>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</si>
  <si>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</si>
  <si>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</si>
  <si>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</si>
  <si>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</si>
  <si>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</si>
  <si>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</si>
  <si>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</si>
  <si>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</si>
  <si>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</si>
  <si>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</si>
  <si>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</si>
  <si>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</si>
  <si>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</si>
  <si>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</si>
  <si>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</si>
  <si>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</si>
  <si>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</si>
  <si>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</si>
  <si>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</si>
  <si>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</si>
  <si>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</si>
  <si>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</si>
  <si>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</si>
  <si>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</si>
  <si>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</si>
  <si>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</si>
  <si>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</si>
  <si>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</si>
  <si>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</si>
  <si>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</si>
  <si>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</si>
  <si>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</si>
  <si>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</si>
  <si>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</si>
  <si>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</si>
  <si>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</si>
  <si>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</si>
  <si>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</si>
  <si>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</si>
  <si>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</si>
  <si>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</si>
  <si>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</si>
  <si>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</si>
  <si>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</si>
  <si>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</si>
  <si>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</si>
  <si>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</si>
  <si>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</si>
  <si>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</si>
  <si>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</si>
  <si>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</si>
  <si>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</si>
  <si>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</si>
  <si>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</si>
  <si>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</si>
  <si>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</si>
  <si>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</si>
  <si>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</si>
  <si>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</si>
  <si>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</si>
  <si>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</si>
  <si>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</si>
  <si>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</si>
  <si>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</si>
  <si>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</si>
  <si>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</si>
  <si>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</si>
  <si>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</si>
  <si>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</si>
  <si>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</si>
  <si>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</si>
  <si>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</si>
  <si>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</si>
  <si>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</si>
  <si>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</si>
  <si>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</si>
  <si>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</si>
  <si>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</si>
  <si>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</si>
  <si>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</si>
  <si>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</si>
  <si>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</si>
  <si>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</si>
  <si>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</si>
  <si>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</si>
  <si>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</si>
  <si>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</si>
  <si>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</si>
  <si>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</si>
  <si>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</si>
  <si>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</si>
  <si>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</si>
  <si>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</si>
  <si>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</si>
  <si>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</si>
  <si>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</si>
  <si>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</si>
  <si>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</si>
  <si>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</si>
  <si>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</si>
  <si>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</si>
  <si>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</si>
  <si>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</si>
  <si>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</si>
  <si>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</si>
  <si>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</si>
  <si>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</si>
  <si>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</si>
  <si>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</si>
  <si>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</si>
  <si>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</si>
  <si>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</si>
  <si>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</si>
  <si>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</si>
  <si>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</si>
  <si>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</si>
  <si>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</si>
  <si>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</si>
  <si>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</si>
  <si>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</si>
  <si>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</si>
  <si>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</si>
  <si>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</si>
  <si>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</si>
  <si>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</si>
  <si>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</si>
  <si>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</si>
  <si>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</si>
  <si>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</si>
  <si>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</si>
  <si>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</si>
  <si>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</si>
  <si>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</si>
  <si>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</si>
  <si>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</si>
  <si>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</si>
  <si>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</si>
  <si>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</si>
  <si>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</si>
  <si>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</si>
  <si>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</si>
  <si>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</si>
  <si>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</si>
  <si>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</si>
  <si>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</si>
  <si>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</si>
  <si>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</si>
  <si>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</si>
  <si>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</si>
  <si>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</si>
  <si>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</si>
  <si>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</si>
  <si>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</si>
  <si>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</si>
  <si>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</si>
  <si>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</si>
  <si>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</si>
  <si>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</si>
  <si>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</si>
  <si>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</si>
  <si>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</si>
  <si>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</si>
  <si>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</si>
  <si>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</si>
  <si>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</si>
  <si>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</si>
  <si>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</si>
  <si>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</si>
  <si>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</si>
  <si>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</si>
  <si>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</si>
  <si>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</si>
  <si>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</si>
  <si>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</si>
  <si>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</si>
  <si>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</si>
  <si>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</si>
  <si>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</si>
  <si>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</si>
  <si>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</si>
  <si>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</si>
  <si>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</si>
  <si>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</si>
  <si>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</si>
  <si>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</si>
  <si>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</si>
  <si>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</si>
  <si>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</si>
  <si>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</si>
  <si>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</si>
  <si>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</si>
  <si>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</si>
  <si>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</si>
  <si>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</si>
  <si>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</si>
  <si>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</si>
  <si>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</si>
  <si>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</si>
  <si>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</si>
  <si>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</si>
  <si>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</si>
  <si>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</si>
  <si>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</si>
  <si>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</si>
  <si>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</si>
  <si>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</si>
  <si>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</si>
  <si>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</si>
  <si>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</si>
  <si>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</si>
  <si>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</si>
  <si>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</si>
  <si>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</si>
  <si>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</si>
  <si>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</si>
  <si>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</si>
  <si>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</si>
  <si>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</si>
  <si>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</si>
  <si>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</si>
  <si>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</si>
  <si>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</si>
  <si>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</si>
  <si>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</si>
  <si>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</si>
  <si>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</si>
  <si>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</si>
  <si>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</si>
  <si>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</si>
  <si>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</si>
  <si>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</si>
  <si>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</si>
  <si>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</si>
  <si>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</si>
  <si>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</si>
  <si>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</si>
  <si>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</si>
  <si>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</si>
  <si>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</si>
  <si>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</si>
  <si>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</si>
  <si>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</si>
  <si>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</si>
  <si>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</si>
  <si>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</si>
  <si>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</si>
  <si>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</si>
  <si>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</si>
  <si>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</si>
  <si>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</si>
  <si>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</si>
  <si>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</si>
  <si>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</si>
  <si>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</si>
  <si>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</si>
  <si>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</si>
  <si>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</si>
  <si>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</si>
  <si>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</si>
  <si>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</si>
  <si>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</si>
  <si>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</si>
  <si>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</si>
  <si>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</si>
  <si>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</si>
  <si>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</si>
  <si>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</si>
  <si>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</si>
  <si>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</si>
  <si>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</si>
  <si>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</si>
  <si>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</si>
  <si>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</si>
  <si>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</si>
  <si>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</si>
  <si>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</si>
  <si>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</si>
  <si>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</si>
  <si>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</si>
  <si>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</si>
  <si>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</si>
  <si>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</si>
  <si>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</si>
  <si>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</si>
  <si>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</si>
  <si>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</si>
  <si>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</si>
  <si>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</si>
  <si>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</si>
  <si>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</si>
  <si>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</si>
  <si>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</si>
  <si>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</si>
  <si>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</si>
  <si>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</si>
  <si>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</si>
  <si>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</si>
  <si>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</si>
  <si>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</si>
  <si>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</si>
  <si>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</si>
  <si>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</si>
  <si>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</si>
  <si>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</si>
  <si>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</si>
  <si>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</si>
  <si>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</si>
  <si>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</si>
  <si>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</si>
  <si>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</si>
  <si>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</si>
  <si>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</si>
  <si>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</si>
  <si>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</si>
  <si>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</si>
  <si>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</si>
  <si>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</si>
  <si>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</si>
  <si>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</si>
  <si>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</si>
  <si>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</si>
  <si>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</si>
  <si>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</si>
  <si>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</si>
  <si>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</si>
  <si>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</si>
  <si>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</si>
  <si>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</si>
  <si>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</si>
  <si>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</si>
  <si>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</si>
  <si>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</si>
  <si>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</si>
  <si>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</si>
  <si>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</si>
  <si>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</si>
  <si>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</si>
  <si>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</si>
  <si>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</si>
  <si>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</si>
  <si>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</si>
  <si>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</si>
  <si>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</si>
  <si>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</si>
  <si>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</si>
  <si>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</si>
  <si>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</si>
  <si>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</si>
  <si>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</si>
  <si>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</si>
  <si>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</si>
  <si>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</si>
  <si>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</si>
  <si>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</si>
  <si>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</si>
  <si>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</si>
  <si>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</si>
  <si>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</si>
  <si>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</si>
  <si>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</si>
  <si>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</si>
  <si>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</si>
  <si>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</si>
  <si>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</si>
  <si>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</si>
  <si>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</si>
  <si>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</si>
  <si>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</si>
  <si>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</si>
  <si>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</si>
  <si>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</si>
  <si>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</si>
  <si>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</si>
  <si>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</si>
  <si>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</si>
  <si>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</si>
  <si>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</si>
  <si>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</si>
  <si>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</si>
  <si>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</si>
  <si>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</si>
  <si>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</si>
  <si>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</si>
  <si>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</si>
  <si>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</si>
  <si>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</si>
  <si>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</si>
  <si>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</si>
  <si>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</si>
  <si>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</si>
  <si>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</si>
  <si>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</si>
  <si>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</si>
  <si>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</si>
  <si>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</si>
  <si>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</si>
  <si>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</si>
  <si>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</si>
  <si>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</si>
  <si>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</si>
  <si>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</si>
  <si>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</si>
  <si>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</si>
  <si>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</si>
  <si>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</si>
  <si>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</si>
  <si>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</si>
  <si>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</si>
  <si>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</si>
  <si>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</si>
  <si>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</si>
  <si>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</si>
  <si>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</si>
  <si>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</si>
  <si>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</si>
  <si>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</si>
  <si>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</si>
  <si>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</si>
  <si>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</si>
  <si>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</si>
  <si>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</si>
  <si>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</si>
  <si>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</si>
  <si>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</si>
  <si>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</si>
  <si>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</si>
  <si>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</si>
  <si>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</si>
  <si>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</si>
  <si>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</si>
  <si>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</si>
  <si>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</si>
  <si>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</si>
  <si>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</si>
  <si>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</si>
  <si>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</si>
  <si>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</si>
  <si>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</si>
  <si>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</si>
  <si>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</si>
  <si>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</si>
  <si>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</si>
  <si>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</si>
  <si>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</si>
  <si>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</si>
  <si>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</si>
  <si>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</si>
  <si>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</si>
  <si>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</si>
  <si>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</si>
  <si>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</si>
  <si>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</si>
  <si>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</si>
  <si>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</si>
  <si>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</si>
  <si>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</si>
  <si>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</si>
  <si>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</si>
  <si>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</si>
  <si>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</si>
  <si>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</si>
  <si>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</si>
  <si>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</si>
  <si>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</si>
  <si>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</si>
  <si>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</si>
  <si>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</si>
  <si>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</si>
  <si>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</si>
  <si>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</si>
  <si>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</si>
  <si>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</si>
  <si>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</si>
  <si>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</si>
  <si>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</si>
  <si>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</si>
  <si>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</si>
  <si>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</si>
  <si>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</si>
  <si>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</si>
  <si>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</si>
  <si>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</si>
  <si>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</si>
  <si>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</si>
  <si>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</si>
  <si>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</si>
  <si>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</si>
  <si>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</si>
  <si>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</si>
  <si>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</si>
  <si>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</si>
  <si>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</si>
  <si>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</si>
  <si>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</si>
  <si>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</si>
  <si>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</si>
  <si>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</si>
  <si>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</si>
  <si>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</si>
  <si>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</si>
  <si>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</si>
  <si>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</si>
  <si>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</si>
  <si>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</si>
  <si>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</si>
  <si>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</si>
  <si>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</si>
  <si>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</si>
  <si>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</si>
  <si>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</si>
  <si>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</si>
  <si>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</si>
  <si>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</si>
  <si>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</si>
  <si>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</si>
  <si>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</si>
  <si>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</si>
  <si>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</si>
  <si>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</si>
  <si>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</si>
  <si>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</si>
  <si>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</si>
  <si>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</si>
  <si>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</si>
  <si>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</si>
  <si>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</si>
  <si>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</si>
  <si>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</si>
  <si>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</si>
  <si>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</si>
  <si>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</si>
  <si>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</si>
  <si>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</si>
  <si>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</si>
  <si>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</si>
  <si>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</si>
  <si>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</si>
  <si>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</si>
  <si>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</si>
  <si>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</si>
  <si>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</si>
  <si>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</si>
  <si>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</si>
  <si>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</si>
  <si>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</si>
  <si>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</si>
  <si>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</si>
  <si>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</si>
  <si>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</si>
  <si>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</si>
  <si>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</si>
  <si>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</si>
  <si>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</si>
  <si>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</si>
  <si>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</si>
  <si>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</si>
  <si>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</si>
  <si>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</si>
  <si>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</si>
  <si>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</si>
  <si>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</si>
  <si>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</si>
  <si>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</si>
  <si>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</si>
  <si>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</si>
  <si>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</si>
  <si>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</si>
  <si>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</si>
  <si>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</si>
  <si>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</si>
  <si>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</si>
  <si>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</si>
  <si>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</si>
  <si>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</si>
  <si>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</si>
  <si>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</si>
  <si>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</si>
  <si>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</si>
  <si>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</si>
  <si>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</si>
  <si>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</si>
  <si>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</si>
  <si>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</si>
  <si>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</si>
  <si>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</si>
  <si>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</si>
  <si>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</si>
  <si>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</si>
  <si>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</si>
  <si>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</si>
  <si>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</si>
  <si>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</si>
  <si>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</si>
  <si>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</si>
  <si>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</si>
  <si>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</si>
  <si>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</si>
  <si>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</si>
  <si>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</si>
  <si>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</si>
  <si>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</si>
  <si>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</si>
  <si>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</si>
  <si>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</si>
  <si>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</si>
  <si>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</si>
  <si>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</si>
  <si>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</si>
  <si>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</si>
  <si>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</si>
  <si>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</si>
  <si>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</si>
  <si>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</si>
  <si>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</si>
  <si>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</si>
  <si>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</si>
  <si>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</si>
  <si>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</si>
  <si>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</si>
  <si>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</si>
  <si>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</si>
  <si>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</si>
  <si>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</si>
  <si>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</si>
  <si>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</si>
  <si>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</si>
  <si>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</si>
  <si>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</si>
  <si>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</si>
  <si>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</si>
  <si>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</si>
  <si>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</si>
  <si>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</si>
  <si>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</si>
  <si>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</si>
  <si>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</si>
  <si>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</si>
  <si>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</si>
  <si>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</si>
  <si>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</si>
  <si>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</si>
  <si>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</si>
  <si>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</si>
  <si>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</si>
  <si>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</si>
  <si>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</si>
  <si>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</si>
  <si>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</si>
  <si>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</si>
  <si>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</si>
  <si>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</si>
  <si>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</si>
  <si>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</si>
  <si>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</si>
  <si>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</si>
  <si>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</si>
  <si>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</si>
  <si>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</si>
  <si>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</si>
  <si>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</si>
  <si>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</si>
  <si>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</si>
  <si>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</si>
  <si>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</si>
  <si>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</si>
  <si>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</si>
  <si>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</si>
  <si>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</si>
  <si>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</si>
  <si>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</si>
  <si>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</si>
  <si>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</si>
  <si>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</si>
  <si>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</si>
  <si>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</si>
  <si>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</si>
  <si>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</si>
  <si>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</si>
  <si>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</si>
  <si>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</si>
  <si>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</si>
  <si>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</si>
  <si>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</si>
  <si>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</si>
  <si>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</si>
  <si>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</si>
  <si>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</si>
  <si>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</si>
  <si>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</si>
  <si>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</si>
  <si>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</si>
  <si>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</si>
  <si>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</si>
  <si>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</si>
  <si>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</si>
  <si>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</si>
  <si>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</si>
  <si>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</si>
  <si>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</si>
  <si>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</si>
  <si>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</si>
  <si>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</si>
  <si>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</si>
  <si>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</si>
  <si>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</si>
  <si>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</si>
  <si>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</si>
  <si>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</si>
  <si>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</si>
  <si>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</si>
  <si>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</si>
  <si>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</si>
  <si>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</si>
  <si>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</si>
  <si>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</si>
  <si>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</si>
  <si>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</si>
  <si>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</si>
  <si>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</si>
  <si>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</si>
  <si>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</si>
  <si>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</si>
  <si>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</si>
  <si>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</si>
  <si>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</si>
  <si>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</si>
  <si>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</si>
  <si>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</si>
  <si>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</si>
  <si>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</si>
  <si>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</si>
  <si>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</si>
  <si>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</si>
  <si>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</si>
  <si>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</si>
  <si>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</si>
  <si>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</si>
  <si>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</si>
  <si>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</si>
  <si>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</si>
  <si>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</si>
  <si>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</si>
  <si>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</si>
  <si>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</si>
  <si>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</si>
  <si>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</si>
  <si>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</si>
  <si>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</si>
  <si>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</si>
  <si>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</si>
  <si>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</si>
  <si>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</si>
  <si>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</si>
  <si>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</si>
  <si>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</si>
  <si>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</si>
  <si>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</si>
  <si>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</si>
  <si>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</si>
  <si>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</si>
  <si>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</si>
  <si>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</si>
  <si>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</si>
  <si>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</si>
  <si>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</si>
  <si>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</si>
  <si>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</si>
  <si>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</si>
  <si>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</si>
  <si>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</si>
  <si>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</si>
  <si>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</si>
  <si>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</si>
  <si>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</si>
  <si>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</si>
  <si>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</si>
  <si>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</si>
  <si>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</si>
  <si>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</si>
  <si>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</si>
  <si>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</si>
  <si>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</si>
  <si>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</si>
  <si>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</si>
  <si>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</si>
  <si>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</si>
  <si>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</si>
  <si>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</si>
  <si>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</si>
  <si>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</si>
  <si>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</si>
  <si>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</si>
  <si>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</si>
  <si>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</si>
  <si>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</si>
  <si>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</si>
  <si>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</si>
  <si>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</si>
  <si>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</si>
  <si>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</si>
  <si>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</si>
  <si>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</si>
  <si>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</si>
  <si>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</si>
  <si>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</si>
  <si>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</si>
  <si>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</si>
  <si>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</si>
  <si>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</si>
  <si>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</si>
  <si>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</si>
  <si>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</si>
  <si>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</si>
  <si>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</si>
  <si>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</si>
  <si>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</si>
  <si>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</si>
  <si>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</si>
  <si>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</si>
  <si>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</si>
  <si>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</si>
  <si>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</si>
  <si>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</si>
  <si>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</si>
  <si>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</si>
  <si>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</si>
  <si>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</si>
  <si>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</si>
  <si>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</si>
  <si>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</si>
  <si>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</si>
  <si>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</si>
  <si>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</si>
  <si>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</si>
  <si>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</si>
  <si>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</si>
  <si>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</si>
  <si>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</si>
  <si>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</si>
  <si>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</si>
  <si>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</si>
  <si>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</si>
  <si>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</si>
  <si>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</si>
  <si>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</si>
  <si>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</si>
  <si>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</si>
  <si>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</si>
  <si>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</si>
  <si>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</si>
  <si>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</si>
  <si>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</si>
  <si>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</si>
  <si>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</si>
  <si>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</si>
  <si>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</si>
  <si>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</si>
  <si>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</si>
  <si>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</si>
  <si>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</si>
  <si>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</si>
  <si>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</si>
  <si>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</si>
  <si>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</si>
  <si>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</si>
  <si>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</si>
  <si>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</si>
  <si>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</si>
  <si>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</si>
  <si>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</si>
  <si>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</si>
  <si>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</si>
  <si>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</si>
  <si>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</si>
  <si>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</si>
  <si>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</si>
  <si>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</si>
  <si>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</si>
  <si>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</si>
  <si>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</si>
  <si>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</si>
  <si>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</si>
  <si>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</si>
  <si>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</si>
  <si>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</si>
  <si>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</si>
  <si>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</si>
  <si>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</si>
  <si>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</si>
  <si>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</si>
  <si>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</si>
  <si>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</si>
  <si>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</si>
  <si>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</si>
  <si>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</si>
  <si>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</si>
  <si>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</si>
  <si>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</si>
  <si>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</si>
  <si>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</si>
  <si>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</si>
  <si>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</si>
  <si>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</si>
  <si>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</si>
  <si>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</si>
  <si>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</si>
  <si>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</si>
  <si>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</si>
  <si>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</si>
  <si>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</si>
  <si>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</si>
  <si>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</si>
  <si>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</si>
  <si>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</si>
  <si>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</si>
  <si>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</si>
  <si>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</si>
  <si>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</si>
  <si>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</si>
  <si>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</si>
  <si>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</si>
  <si>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</si>
  <si>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</si>
  <si>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</si>
  <si>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</si>
  <si>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</si>
  <si>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</si>
  <si>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</si>
  <si>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</si>
  <si>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</si>
  <si>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</si>
  <si>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</si>
  <si>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</si>
  <si>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</si>
  <si>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</si>
  <si>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</si>
  <si>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</si>
  <si>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</si>
  <si>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</si>
  <si>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</si>
  <si>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</si>
  <si>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</si>
  <si>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</si>
  <si>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</si>
  <si>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</si>
  <si>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</si>
  <si>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</si>
  <si>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</si>
  <si>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</si>
  <si>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</si>
  <si>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</si>
  <si>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</si>
  <si>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</si>
  <si>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</si>
  <si>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</si>
  <si>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</si>
  <si>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</si>
  <si>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</si>
  <si>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</si>
  <si>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</si>
  <si>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</si>
  <si>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</si>
  <si>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</si>
  <si>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</si>
  <si>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</si>
  <si>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</si>
  <si>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</si>
  <si>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</si>
  <si>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</si>
  <si>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</si>
  <si>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</si>
  <si>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</si>
  <si>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</si>
  <si>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</si>
  <si>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</si>
  <si>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</si>
  <si>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</si>
  <si>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</si>
  <si>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</si>
  <si>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</si>
  <si>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</si>
  <si>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</si>
  <si>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</si>
  <si>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</si>
  <si>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</si>
  <si>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</si>
  <si>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</si>
  <si>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</si>
  <si>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</si>
  <si>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</si>
  <si>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</si>
  <si>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</si>
  <si>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</si>
  <si>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</si>
  <si>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</si>
  <si>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</si>
  <si>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</si>
  <si>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</si>
  <si>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</si>
  <si>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</si>
  <si>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</si>
  <si>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</si>
  <si>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</si>
  <si>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</si>
  <si>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</si>
  <si>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</si>
  <si>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</si>
  <si>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</si>
  <si>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</si>
  <si>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</si>
  <si>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</si>
  <si>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</si>
  <si>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</si>
  <si>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</si>
  <si>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</si>
  <si>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</si>
  <si>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</si>
  <si>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</si>
  <si>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</si>
  <si>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</si>
  <si>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</si>
  <si>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</si>
  <si>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</si>
  <si>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</si>
  <si>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</si>
  <si>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</si>
  <si>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</si>
  <si>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</si>
  <si>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</si>
  <si>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</si>
  <si>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</si>
  <si>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</si>
  <si>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</si>
  <si>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</si>
  <si>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</si>
  <si>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</si>
  <si>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</si>
  <si>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</si>
  <si>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</si>
  <si>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</si>
  <si>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</si>
  <si>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</si>
  <si>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</si>
  <si>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</si>
  <si>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</si>
  <si>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</si>
  <si>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</si>
  <si>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</si>
  <si>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</si>
  <si>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</si>
  <si>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</si>
  <si>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</si>
  <si>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</si>
  <si>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</si>
  <si>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</si>
  <si>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</si>
  <si>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</si>
  <si>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</si>
  <si>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</si>
  <si>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</si>
  <si>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</si>
  <si>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</si>
  <si>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</si>
  <si>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</si>
  <si>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</si>
  <si>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</si>
  <si>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</si>
  <si>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</si>
  <si>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</si>
  <si>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</si>
  <si>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</si>
  <si>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</si>
  <si>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</si>
  <si>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</si>
  <si>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</si>
  <si>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</si>
  <si>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</si>
  <si>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</si>
  <si>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</si>
  <si>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</si>
  <si>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</si>
  <si>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</si>
  <si>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</si>
  <si>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</si>
  <si>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</si>
  <si>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</si>
  <si>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</si>
  <si>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</si>
  <si>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</si>
  <si>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</si>
  <si>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</si>
  <si>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</si>
  <si>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</si>
  <si>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</si>
  <si>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</si>
  <si>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</si>
  <si>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</si>
  <si>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</si>
  <si>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</si>
  <si>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</si>
  <si>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</si>
  <si>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</si>
  <si>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</si>
  <si>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</si>
  <si>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</si>
  <si>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</si>
  <si>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</si>
  <si>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</si>
  <si>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</si>
  <si>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</si>
  <si>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</si>
  <si>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</si>
  <si>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</si>
  <si>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</si>
  <si>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</si>
  <si>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</si>
  <si>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</si>
  <si>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</si>
  <si>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</si>
  <si>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</si>
  <si>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</si>
  <si>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</si>
  <si>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</si>
  <si>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</si>
  <si>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</si>
  <si>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</si>
  <si>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</si>
  <si>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</si>
  <si>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</si>
  <si>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</si>
  <si>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</si>
  <si>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</si>
  <si>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</si>
  <si>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</si>
  <si>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</si>
  <si>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</si>
  <si>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</si>
  <si>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</si>
  <si>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</si>
  <si>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</si>
  <si>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</si>
  <si>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</si>
  <si>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</si>
  <si>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</si>
  <si>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</si>
  <si>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</si>
  <si>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</si>
  <si>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</si>
  <si>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</si>
  <si>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</si>
  <si>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</si>
  <si>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</si>
  <si>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</si>
  <si>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</si>
  <si>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</si>
  <si>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</si>
  <si>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</si>
  <si>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</si>
  <si>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</si>
  <si>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</si>
  <si>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</si>
  <si>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</si>
  <si>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</si>
  <si>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</si>
  <si>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</si>
  <si>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</si>
  <si>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</si>
  <si>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</si>
  <si>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</si>
  <si>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</si>
  <si>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</si>
  <si>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</si>
  <si>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</si>
  <si>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</si>
  <si>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</si>
  <si>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</si>
  <si>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</si>
  <si>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</si>
  <si>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</si>
  <si>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</si>
  <si>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</si>
  <si>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</si>
  <si>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</si>
  <si>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</si>
  <si>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</si>
  <si>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</si>
  <si>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</si>
  <si>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</si>
  <si>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</si>
  <si>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</si>
  <si>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</si>
  <si>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</si>
  <si>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</si>
  <si>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</si>
  <si>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</si>
  <si>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</si>
  <si>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</si>
  <si>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</si>
  <si>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</si>
  <si>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</si>
  <si>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</si>
  <si>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</si>
  <si>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</si>
  <si>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</si>
  <si>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</si>
  <si>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</si>
  <si>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</si>
  <si>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</si>
  <si>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</si>
  <si>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</si>
  <si>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</si>
  <si>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</si>
  <si>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</si>
  <si>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</si>
  <si>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</si>
  <si>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</si>
  <si>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</si>
  <si>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</si>
  <si>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</si>
  <si>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</si>
  <si>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</si>
  <si>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</si>
  <si>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</si>
  <si>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</si>
  <si>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</si>
  <si>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</si>
  <si>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</si>
  <si>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</si>
  <si>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</si>
  <si>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</si>
  <si>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</si>
  <si>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</si>
  <si>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</si>
  <si>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</si>
  <si>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</si>
  <si>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</si>
  <si>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</si>
  <si>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</si>
  <si>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</si>
  <si>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</si>
  <si>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</si>
  <si>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</si>
  <si>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</si>
  <si>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</si>
  <si>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</si>
  <si>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</si>
  <si>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</si>
  <si>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</si>
  <si>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</si>
  <si>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</si>
  <si>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</si>
  <si>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</si>
  <si>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</si>
  <si>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</si>
  <si>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</si>
  <si>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</si>
  <si>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</si>
  <si>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</si>
  <si>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</si>
  <si>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</si>
  <si>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</si>
  <si>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</si>
  <si>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</si>
  <si>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</si>
  <si>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</si>
  <si>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</si>
  <si>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</si>
  <si>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</si>
  <si>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</si>
  <si>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</si>
  <si>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</si>
  <si>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</si>
  <si>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</si>
  <si>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</si>
  <si>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</si>
  <si>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</si>
  <si>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</si>
  <si>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</si>
  <si>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</si>
  <si>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</si>
  <si>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</si>
  <si>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</si>
  <si>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</si>
  <si>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</si>
  <si>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</si>
  <si>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</si>
  <si>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</si>
  <si>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</si>
  <si>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</si>
  <si>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</si>
  <si>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</si>
  <si>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</si>
  <si>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</si>
  <si>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</si>
  <si>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</si>
  <si>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</si>
  <si>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</si>
  <si>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</si>
  <si>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</si>
  <si>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</si>
  <si>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</si>
  <si>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</si>
  <si>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</si>
  <si>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</si>
  <si>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</si>
  <si>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</si>
  <si>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</si>
  <si>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</si>
  <si>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</si>
  <si>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</si>
  <si>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</si>
  <si>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</si>
  <si>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</si>
  <si>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</si>
  <si>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</si>
  <si>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</si>
  <si>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</si>
  <si>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</si>
  <si>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</si>
  <si>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</si>
  <si>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</si>
  <si>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</si>
  <si>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</si>
  <si>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</si>
  <si>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</si>
  <si>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</si>
  <si>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</si>
  <si>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</si>
  <si>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</si>
  <si>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</si>
  <si>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</si>
  <si>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</si>
  <si>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</si>
  <si>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</si>
  <si>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</si>
  <si>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</si>
  <si>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</si>
  <si>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</si>
  <si>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</si>
  <si>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</si>
  <si>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</si>
  <si>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</si>
  <si>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</si>
  <si>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</si>
  <si>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</si>
  <si>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</si>
  <si>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</si>
  <si>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</si>
  <si>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</si>
  <si>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</si>
  <si>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</si>
  <si>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</si>
  <si>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</si>
  <si>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</si>
  <si>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</si>
  <si>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</si>
  <si>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</si>
  <si>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</si>
  <si>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</si>
  <si>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</si>
  <si>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</si>
  <si>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</si>
  <si>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</si>
  <si>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</si>
  <si>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</si>
  <si>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</si>
  <si>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</si>
  <si>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</si>
  <si>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</si>
  <si>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</si>
  <si>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</si>
  <si>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</si>
  <si>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</si>
  <si>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</si>
  <si>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</si>
  <si>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</si>
  <si>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</si>
  <si>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</si>
  <si>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</si>
  <si>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</si>
  <si>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</si>
  <si>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</si>
  <si>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</si>
  <si>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</si>
  <si>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</si>
  <si>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</si>
  <si>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</si>
  <si>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</si>
  <si>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</si>
  <si>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</si>
  <si>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</si>
  <si>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</si>
  <si>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</si>
  <si>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</si>
  <si>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</si>
  <si>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</si>
  <si>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</si>
  <si>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</si>
  <si>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</si>
  <si>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</si>
  <si>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</si>
  <si>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</si>
  <si>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</si>
  <si>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</si>
  <si>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</si>
  <si>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</si>
  <si>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</si>
  <si>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</si>
  <si>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</si>
  <si>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</si>
  <si>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</si>
  <si>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</si>
  <si>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</si>
  <si>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</si>
  <si>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</si>
  <si>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</si>
  <si>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</si>
  <si>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</si>
  <si>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</si>
  <si>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</si>
  <si>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</si>
  <si>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</si>
  <si>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</si>
  <si>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</si>
  <si>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</si>
  <si>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</si>
  <si>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</si>
  <si>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</si>
  <si>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</si>
  <si>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</si>
  <si>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</si>
  <si>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</si>
  <si>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</si>
  <si>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</si>
  <si>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</si>
  <si>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</si>
  <si>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</si>
  <si>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</si>
  <si>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</si>
  <si>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</si>
  <si>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</si>
  <si>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</si>
  <si>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</si>
  <si>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</si>
  <si>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</si>
  <si>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</si>
  <si>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</si>
  <si>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</si>
  <si>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</si>
  <si>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</si>
  <si>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</si>
  <si>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</si>
  <si>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</si>
  <si>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</si>
  <si>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</si>
  <si>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</si>
  <si>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</si>
  <si>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</si>
  <si>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</si>
  <si>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</si>
  <si>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</si>
  <si>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</si>
  <si>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</si>
  <si>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</si>
  <si>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</si>
  <si>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</si>
  <si>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</si>
  <si>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</si>
  <si>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</si>
  <si>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</si>
  <si>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</si>
  <si>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</si>
  <si>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</si>
  <si>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</si>
  <si>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</si>
  <si>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</si>
  <si>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</si>
  <si>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</si>
  <si>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</si>
  <si>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</si>
  <si>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</si>
  <si>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</si>
  <si>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</si>
  <si>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</si>
  <si>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</si>
  <si>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</si>
  <si>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</si>
  <si>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</si>
  <si>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</si>
  <si>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</si>
  <si>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</si>
  <si>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</si>
  <si>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</si>
  <si>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</si>
  <si>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</si>
  <si>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</si>
  <si>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</si>
  <si>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</si>
  <si>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</si>
  <si>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</si>
  <si>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</si>
  <si>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</si>
  <si>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</si>
  <si>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</si>
  <si>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</si>
  <si>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</si>
  <si>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</si>
  <si>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</si>
  <si>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</si>
  <si>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</si>
  <si>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</si>
  <si>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</si>
  <si>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</si>
  <si>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</si>
  <si>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</si>
  <si>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</si>
  <si>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</si>
  <si>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</si>
  <si>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</si>
  <si>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</si>
  <si>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</si>
  <si>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</si>
  <si>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</si>
  <si>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</si>
  <si>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</si>
  <si>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</si>
  <si>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</si>
  <si>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</si>
  <si>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</si>
  <si>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</si>
  <si>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</si>
  <si>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</si>
  <si>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</si>
  <si>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</si>
  <si>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</si>
  <si>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</si>
  <si>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</si>
  <si>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</si>
  <si>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</si>
  <si>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</si>
  <si>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</si>
  <si>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</si>
  <si>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</si>
  <si>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</si>
  <si>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</si>
  <si>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</si>
  <si>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</si>
  <si>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</si>
  <si>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</si>
  <si>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</si>
  <si>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</si>
  <si>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</si>
  <si>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</si>
  <si>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</si>
  <si>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</si>
  <si>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</si>
  <si>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</si>
  <si>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</si>
  <si>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</si>
  <si>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</si>
  <si>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</si>
  <si>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</si>
  <si>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</si>
  <si>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</si>
  <si>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</si>
  <si>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</si>
  <si>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</si>
  <si>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</si>
  <si>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</si>
  <si>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</si>
  <si>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</si>
  <si>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</si>
  <si>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</si>
  <si>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</si>
  <si>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</si>
  <si>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</si>
  <si>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</si>
  <si>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</si>
  <si>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</si>
  <si>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</si>
  <si>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</si>
  <si>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</si>
  <si>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</si>
  <si>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</si>
  <si>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</si>
  <si>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</si>
  <si>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</si>
  <si>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</si>
  <si>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</si>
  <si>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</si>
  <si>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</si>
  <si>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</si>
  <si>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</si>
  <si>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</si>
  <si>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</si>
  <si>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</si>
  <si>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</si>
  <si>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</si>
  <si>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</si>
  <si>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</si>
  <si>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</si>
  <si>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</si>
  <si>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</si>
  <si>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</si>
  <si>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</si>
  <si>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</si>
  <si>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</si>
  <si>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</si>
  <si>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</si>
  <si>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</si>
  <si>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</si>
  <si>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</si>
  <si>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</si>
  <si>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</si>
  <si>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</si>
  <si>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</si>
  <si>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</si>
  <si>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</si>
  <si>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</si>
  <si>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</si>
  <si>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</si>
  <si>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</si>
  <si>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</si>
  <si>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</si>
  <si>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</si>
  <si>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</si>
  <si>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</si>
  <si>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</si>
  <si>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</si>
  <si>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</si>
  <si>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</si>
  <si>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</si>
  <si>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</si>
  <si>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</si>
  <si>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</si>
  <si>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</si>
  <si>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</si>
  <si>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</si>
  <si>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</si>
  <si>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</si>
  <si>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</si>
  <si>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</si>
  <si>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</si>
  <si>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</si>
  <si>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</si>
  <si>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</si>
  <si>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</si>
  <si>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</si>
  <si>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</si>
  <si>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</si>
  <si>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</si>
  <si>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</si>
  <si>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</si>
  <si>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</si>
  <si>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</si>
  <si>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</si>
  <si>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</si>
  <si>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</si>
  <si>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</si>
  <si>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</si>
  <si>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</si>
  <si>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</si>
  <si>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</si>
  <si>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</si>
  <si>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</si>
  <si>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</si>
  <si>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</si>
  <si>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</si>
  <si>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</si>
  <si>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</si>
  <si>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</si>
  <si>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</si>
  <si>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</si>
  <si>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</si>
  <si>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</si>
  <si>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</si>
  <si>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</si>
  <si>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</si>
  <si>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</si>
  <si>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</si>
  <si>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</si>
  <si>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</si>
  <si>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</si>
  <si>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</si>
  <si>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</si>
  <si>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</si>
  <si>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</si>
  <si>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</si>
  <si>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</si>
  <si>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</si>
  <si>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</si>
  <si>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</si>
  <si>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</si>
  <si>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</si>
  <si>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</si>
  <si>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</si>
  <si>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</si>
  <si>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</si>
  <si>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</si>
  <si>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</si>
  <si>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</si>
  <si>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</si>
  <si>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</si>
  <si>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</si>
  <si>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</si>
  <si>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</si>
  <si>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</si>
  <si>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</si>
  <si>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</si>
  <si>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</si>
  <si>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</si>
  <si>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</si>
  <si>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</si>
  <si>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</si>
  <si>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</si>
  <si>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</si>
  <si>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</si>
  <si>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</si>
  <si>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</si>
  <si>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</si>
  <si>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</si>
  <si>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</si>
  <si>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</si>
  <si>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</si>
  <si>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</si>
  <si>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</si>
  <si>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</si>
  <si>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</si>
  <si>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</si>
  <si>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</si>
  <si>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</si>
  <si>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</si>
  <si>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</si>
  <si>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</si>
  <si>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</si>
  <si>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</si>
  <si>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</si>
  <si>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</si>
  <si>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</si>
  <si>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</si>
  <si>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</si>
  <si>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</si>
  <si>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</si>
  <si>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</si>
  <si>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</si>
  <si>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</si>
  <si>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</si>
  <si>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</si>
  <si>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</si>
  <si>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</si>
  <si>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</si>
  <si>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</si>
  <si>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</si>
  <si>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</si>
  <si>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</si>
  <si>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</si>
  <si>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</si>
  <si>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</si>
  <si>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</si>
  <si>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</si>
  <si>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</si>
  <si>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</si>
  <si>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</si>
  <si>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</si>
  <si>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</si>
  <si>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</si>
  <si>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</si>
  <si>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</si>
  <si>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</si>
  <si>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</si>
  <si>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</si>
  <si>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</si>
  <si>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</si>
  <si>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</si>
  <si>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</si>
  <si>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</si>
  <si>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</si>
  <si>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</si>
  <si>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</si>
  <si>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</si>
  <si>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</si>
  <si>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</si>
  <si>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</si>
  <si>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</si>
  <si>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</si>
  <si>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</si>
  <si>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</si>
  <si>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</si>
  <si>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</si>
  <si>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</si>
  <si>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</si>
  <si>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</si>
  <si>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</si>
  <si>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</si>
  <si>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</si>
  <si>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</si>
  <si>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</si>
  <si>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</si>
  <si>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</si>
  <si>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</si>
  <si>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</si>
  <si>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</si>
  <si>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</si>
  <si>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</si>
  <si>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</si>
  <si>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</si>
  <si>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</si>
  <si>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</si>
  <si>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</si>
  <si>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</si>
  <si>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</si>
  <si>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</si>
  <si>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</si>
  <si>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</si>
  <si>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</si>
  <si>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</si>
  <si>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</si>
  <si>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</si>
  <si>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</si>
  <si>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</si>
  <si>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</si>
  <si>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</si>
  <si>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</si>
  <si>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</si>
  <si>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</si>
  <si>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</si>
  <si>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</si>
  <si>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</si>
  <si>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</si>
  <si>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</si>
  <si>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</si>
  <si>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</si>
  <si>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</si>
  <si>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</si>
  <si>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</si>
  <si>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</si>
  <si>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</si>
  <si>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</si>
  <si>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</si>
  <si>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</si>
  <si>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</si>
  <si>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</si>
  <si>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</si>
  <si>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</si>
  <si>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</si>
  <si>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</si>
  <si>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</si>
  <si>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</si>
  <si>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</si>
  <si>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</si>
  <si>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</si>
  <si>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</si>
  <si>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</si>
  <si>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</si>
  <si>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</si>
  <si>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</si>
  <si>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</si>
  <si>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</si>
  <si>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</si>
  <si>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</si>
  <si>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</si>
  <si>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</si>
  <si>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</si>
  <si>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</si>
  <si>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</si>
  <si>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</si>
  <si>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</si>
  <si>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</si>
  <si>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</si>
  <si>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</si>
  <si>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</si>
  <si>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</si>
  <si>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</si>
  <si>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</si>
  <si>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</si>
  <si>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</si>
  <si>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</si>
  <si>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</si>
  <si>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</si>
  <si>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</si>
  <si>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</si>
  <si>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</si>
  <si>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</si>
  <si>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</si>
  <si>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</si>
  <si>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</si>
  <si>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</si>
  <si>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</si>
  <si>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</si>
  <si>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</si>
  <si>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</si>
  <si>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</si>
  <si>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</si>
  <si>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</si>
  <si>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</si>
  <si>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</si>
  <si>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</si>
  <si>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</si>
  <si>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</si>
  <si>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</si>
  <si>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</si>
  <si>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</si>
  <si>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</si>
  <si>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</si>
  <si>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</si>
  <si>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</si>
  <si>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</si>
  <si>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</si>
  <si>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</si>
  <si>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</si>
  <si>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</si>
  <si>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</si>
  <si>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</si>
  <si>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</si>
  <si>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</si>
  <si>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</si>
  <si>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</si>
  <si>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</si>
  <si>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</si>
  <si>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</si>
  <si>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</si>
  <si>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</si>
  <si>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</si>
  <si>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</si>
  <si>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</si>
  <si>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</si>
  <si>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</si>
  <si>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</si>
  <si>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</si>
  <si>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</si>
  <si>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</si>
  <si>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</si>
  <si>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</si>
  <si>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</si>
  <si>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</si>
  <si>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</si>
  <si>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</si>
  <si>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</si>
  <si>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</si>
  <si>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</si>
  <si>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</si>
  <si>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</si>
  <si>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</si>
  <si>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</si>
  <si>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</si>
  <si>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</si>
  <si>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</si>
  <si>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</si>
  <si>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</si>
  <si>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</si>
  <si>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</si>
  <si>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</si>
  <si>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</si>
  <si>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</si>
  <si>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</si>
  <si>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</si>
  <si>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</si>
  <si>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</si>
  <si>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</si>
  <si>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</si>
  <si>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</si>
  <si>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</si>
  <si>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</si>
  <si>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</si>
  <si>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</si>
  <si>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</si>
  <si>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</si>
  <si>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</si>
  <si>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</si>
  <si>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</si>
  <si>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</si>
  <si>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</si>
  <si>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</si>
  <si>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</si>
  <si>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</si>
  <si>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</si>
  <si>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</si>
  <si>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</si>
  <si>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</si>
  <si>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</si>
  <si>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</si>
  <si>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</si>
  <si>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</si>
  <si>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</si>
  <si>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</si>
  <si>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</si>
  <si>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</si>
  <si>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</si>
  <si>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</si>
  <si>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</si>
  <si>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</si>
  <si>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</si>
  <si>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</si>
  <si>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</si>
  <si>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</si>
  <si>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</si>
  <si>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</si>
  <si>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</si>
  <si>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</si>
  <si>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</si>
  <si>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</si>
  <si>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</si>
  <si>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</si>
  <si>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</si>
  <si>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</si>
  <si>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</si>
  <si>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</si>
  <si>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</si>
  <si>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</si>
  <si>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</si>
  <si>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</si>
  <si>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</si>
  <si>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</si>
  <si>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</si>
  <si>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</si>
  <si>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</si>
  <si>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</si>
  <si>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</si>
  <si>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</si>
  <si>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</si>
  <si>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</si>
  <si>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</si>
  <si>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</si>
  <si>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</si>
  <si>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</si>
  <si>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</si>
  <si>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</si>
  <si>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</si>
  <si>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</si>
  <si>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</si>
  <si>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</si>
  <si>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</si>
  <si>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</si>
  <si>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</si>
  <si>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</si>
  <si>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</si>
  <si>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</si>
  <si>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</si>
  <si>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</si>
  <si>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</si>
  <si>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</si>
  <si>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</si>
  <si>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</si>
  <si>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</si>
  <si>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</si>
  <si>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</si>
  <si>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</si>
  <si>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</si>
  <si>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</si>
  <si>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</si>
  <si>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</si>
  <si>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</si>
  <si>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</si>
  <si>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</si>
  <si>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</si>
  <si>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</si>
  <si>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</si>
  <si>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</si>
  <si>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</si>
  <si>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</si>
  <si>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</si>
  <si>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</si>
  <si>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</si>
  <si>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</si>
  <si>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</si>
  <si>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</si>
  <si>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</si>
  <si>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</si>
  <si>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</si>
  <si>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</si>
  <si>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</si>
  <si>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</si>
  <si>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</si>
  <si>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</si>
  <si>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</si>
  <si>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</si>
  <si>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</si>
  <si>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</si>
  <si>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</si>
  <si>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</si>
  <si>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</si>
  <si>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</si>
  <si>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</si>
  <si>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</si>
  <si>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</si>
  <si>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</si>
  <si>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</si>
  <si>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</si>
  <si>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</si>
  <si>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</si>
  <si>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</si>
  <si>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</si>
  <si>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</si>
  <si>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</si>
  <si>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</si>
  <si>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</si>
  <si>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</si>
  <si>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</si>
  <si>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</si>
  <si>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</si>
  <si>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</si>
  <si>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</si>
  <si>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</si>
  <si>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</si>
  <si>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</si>
  <si>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</si>
  <si>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</si>
  <si>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</si>
  <si>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</si>
  <si>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</si>
  <si>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</si>
  <si>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</si>
  <si>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</si>
  <si>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</si>
  <si>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</si>
  <si>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</si>
  <si>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</si>
  <si>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</si>
  <si>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</si>
  <si>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</si>
  <si>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</si>
  <si>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</si>
  <si>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</si>
  <si>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</si>
  <si>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</si>
  <si>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</si>
  <si>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</si>
  <si>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</si>
  <si>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</si>
  <si>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</si>
  <si>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</si>
  <si>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</si>
  <si>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</si>
  <si>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</si>
  <si>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</si>
  <si>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</si>
  <si>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</si>
  <si>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</si>
  <si>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</si>
  <si>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</si>
  <si>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</si>
  <si>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</si>
  <si>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</si>
  <si>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</si>
  <si>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</si>
  <si>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</si>
  <si>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</si>
  <si>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</si>
  <si>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</si>
  <si>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</si>
  <si>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</si>
  <si>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</si>
  <si>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</si>
  <si>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</si>
  <si>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</si>
  <si>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</si>
  <si>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</si>
  <si>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</si>
  <si>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</si>
  <si>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</si>
  <si>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</si>
  <si>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</si>
  <si>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</si>
  <si>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</si>
  <si>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</si>
  <si>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</si>
  <si>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</si>
  <si>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</si>
  <si>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</si>
  <si>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</si>
  <si>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</si>
  <si>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</si>
  <si>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</si>
  <si>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</si>
  <si>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</si>
  <si>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</si>
  <si>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</si>
  <si>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</si>
  <si>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</si>
  <si>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</si>
  <si>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</si>
  <si>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</si>
  <si>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</si>
  <si>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</si>
  <si>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</si>
  <si>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</si>
  <si>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</si>
  <si>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</si>
  <si>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</si>
  <si>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</si>
  <si>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</si>
  <si>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</si>
  <si>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</si>
  <si>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</si>
  <si>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</si>
  <si>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</si>
  <si>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</si>
  <si>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</si>
  <si>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</si>
  <si>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</si>
  <si>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</si>
  <si>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</si>
  <si>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</si>
  <si>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</si>
  <si>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</si>
  <si>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</si>
  <si>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</si>
  <si>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</si>
  <si>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</si>
  <si>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</si>
  <si>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</si>
  <si>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</si>
  <si>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</si>
  <si>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</si>
  <si>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</si>
  <si>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</si>
  <si>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</si>
  <si>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</si>
  <si>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</si>
  <si>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</si>
  <si>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</si>
  <si>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</si>
  <si>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</si>
  <si>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</si>
  <si>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</si>
  <si>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</si>
  <si>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</si>
  <si>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</si>
  <si>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</si>
  <si>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</si>
  <si>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</si>
  <si>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</si>
  <si>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</si>
  <si>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</si>
  <si>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</si>
  <si>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</si>
  <si>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</si>
  <si>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</si>
  <si>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</si>
  <si>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</si>
  <si>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</si>
  <si>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</si>
  <si>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</si>
  <si>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</si>
  <si>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</si>
  <si>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</si>
  <si>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</si>
  <si>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</si>
  <si>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</si>
  <si>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</si>
  <si>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</si>
  <si>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</si>
  <si>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</si>
  <si>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</si>
  <si>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</si>
  <si>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</si>
  <si>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</si>
  <si>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</si>
  <si>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</si>
  <si>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</si>
  <si>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</si>
  <si>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</si>
  <si>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</si>
  <si>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</si>
  <si>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</si>
  <si>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</si>
  <si>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</si>
  <si>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</si>
  <si>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</si>
  <si>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</si>
  <si>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</si>
  <si>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</si>
  <si>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</si>
  <si>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</si>
  <si>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</si>
  <si>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</si>
  <si>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</si>
  <si>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</si>
  <si>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</si>
  <si>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</si>
  <si>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</si>
  <si>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</si>
  <si>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</si>
  <si>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</si>
  <si>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</si>
  <si>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</si>
  <si>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</si>
  <si>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</si>
  <si>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</si>
  <si>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</si>
  <si>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</si>
  <si>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</si>
  <si>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</si>
  <si>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</si>
  <si>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</si>
  <si>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</si>
  <si>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</si>
  <si>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</si>
  <si>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</si>
  <si>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</si>
  <si>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</si>
  <si>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</si>
  <si>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</si>
  <si>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</si>
  <si>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</si>
  <si>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</si>
  <si>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</si>
  <si>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</si>
  <si>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</si>
  <si>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</si>
  <si>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</si>
  <si>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</si>
  <si>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</si>
  <si>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</si>
  <si>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</si>
  <si>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</si>
  <si>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</si>
  <si>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</si>
  <si>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</si>
  <si>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</si>
  <si>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</si>
  <si>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</si>
  <si>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</si>
  <si>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</si>
  <si>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</si>
  <si>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</si>
  <si>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</si>
  <si>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</si>
  <si>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</si>
  <si>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</si>
  <si>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</si>
  <si>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</si>
  <si>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</si>
  <si>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</si>
  <si>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</si>
  <si>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</si>
  <si>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</si>
  <si>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</si>
  <si>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</si>
  <si>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</si>
  <si>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</si>
  <si>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</si>
  <si>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</si>
  <si>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</si>
  <si>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</si>
  <si>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</si>
  <si>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</si>
  <si>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</si>
  <si>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</si>
  <si>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</si>
  <si>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</si>
  <si>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</si>
  <si>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</si>
  <si>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</si>
  <si>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</si>
  <si>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</si>
  <si>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</si>
  <si>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</si>
  <si>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</si>
  <si>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</si>
  <si>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</si>
  <si>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</si>
  <si>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</si>
  <si>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</si>
  <si>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</si>
  <si>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</si>
  <si>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</si>
  <si>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</si>
  <si>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</si>
  <si>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</si>
  <si>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</si>
  <si>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</si>
  <si>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</si>
  <si>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</si>
  <si>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</si>
  <si>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</si>
  <si>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</si>
  <si>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</si>
  <si>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</si>
  <si>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</si>
  <si>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</si>
  <si>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</si>
  <si>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</si>
  <si>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</si>
  <si>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</si>
  <si>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</si>
  <si>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</si>
  <si>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</si>
  <si>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</si>
  <si>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</si>
  <si>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</si>
  <si>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</si>
  <si>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</si>
  <si>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</si>
  <si>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</si>
  <si>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</si>
  <si>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</si>
  <si>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</si>
  <si>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</si>
  <si>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</si>
  <si>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</si>
  <si>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</si>
  <si>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</si>
  <si>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</si>
  <si>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</si>
  <si>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</si>
  <si>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</si>
  <si>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</si>
  <si>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</si>
  <si>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</si>
  <si>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</si>
  <si>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</si>
  <si>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</si>
  <si>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</si>
  <si>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</si>
  <si>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</si>
  <si>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</si>
  <si>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</si>
  <si>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</si>
  <si>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</si>
  <si>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</si>
  <si>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</si>
  <si>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</si>
  <si>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</si>
  <si>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</si>
  <si>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</si>
  <si>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</si>
  <si>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</si>
  <si>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</si>
  <si>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</si>
  <si>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</si>
  <si>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</si>
  <si>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</si>
  <si>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</si>
  <si>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</si>
  <si>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</si>
  <si>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</si>
  <si>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</si>
  <si>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</si>
  <si>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</si>
  <si>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</si>
  <si>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</si>
  <si>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</si>
  <si>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</si>
  <si>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</si>
  <si>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</si>
  <si>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</si>
  <si>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</si>
  <si>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</si>
  <si>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</si>
  <si>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</si>
  <si>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</si>
  <si>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</si>
  <si>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</si>
  <si>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</si>
  <si>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</si>
  <si>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</si>
  <si>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</si>
  <si>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</si>
  <si>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</si>
  <si>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</si>
  <si>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</si>
  <si>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</si>
  <si>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</si>
  <si>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</si>
  <si>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</si>
  <si>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</si>
  <si>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</si>
  <si>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</si>
  <si>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</si>
  <si>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</si>
  <si>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</si>
  <si>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</si>
  <si>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</si>
  <si>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</si>
  <si>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</si>
  <si>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</si>
  <si>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</si>
  <si>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</si>
  <si>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</si>
  <si>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</si>
  <si>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</si>
  <si>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</si>
  <si>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</si>
  <si>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</si>
  <si>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</si>
  <si>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</si>
  <si>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</si>
  <si>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</si>
  <si>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</si>
  <si>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</si>
  <si>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</si>
  <si>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</si>
  <si>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</si>
  <si>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</si>
  <si>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</si>
  <si>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</si>
  <si>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</si>
  <si>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</si>
  <si>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</si>
  <si>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</si>
  <si>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</si>
  <si>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</si>
  <si>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</si>
  <si>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</si>
  <si>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</si>
  <si>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</si>
  <si>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</si>
  <si>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</si>
  <si>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</si>
  <si>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</si>
  <si>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</si>
  <si>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</si>
  <si>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</si>
  <si>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</si>
  <si>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</si>
  <si>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</si>
  <si>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</si>
  <si>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</si>
  <si>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</si>
  <si>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</si>
  <si>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</si>
  <si>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</si>
  <si>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</si>
  <si>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</si>
  <si>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</si>
  <si>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</si>
  <si>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</si>
  <si>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</si>
  <si>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</si>
  <si>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</si>
  <si>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</si>
  <si>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</si>
  <si>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</si>
  <si>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</si>
  <si>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</si>
  <si>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</si>
  <si>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</si>
  <si>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</si>
  <si>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</si>
  <si>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</si>
  <si>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</si>
  <si>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</si>
  <si>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</si>
  <si>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</si>
  <si>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</si>
  <si>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</si>
  <si>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</si>
  <si>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</si>
  <si>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</si>
  <si>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</si>
  <si>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</si>
  <si>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</si>
  <si>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</si>
  <si>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</si>
  <si>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</si>
  <si>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</si>
  <si>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</si>
  <si>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</si>
  <si>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</si>
  <si>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</si>
  <si>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</si>
  <si>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</si>
  <si>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</si>
  <si>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</si>
  <si>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</si>
  <si>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</si>
  <si>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</si>
  <si>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</si>
  <si>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</si>
  <si>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</si>
  <si>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</si>
  <si>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</si>
  <si>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</si>
  <si>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</si>
  <si>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</si>
  <si>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</si>
  <si>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</si>
  <si>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</si>
  <si>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</si>
  <si>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</si>
  <si>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</si>
  <si>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</si>
  <si>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</si>
  <si>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</si>
  <si>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</si>
  <si>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</si>
  <si>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</si>
  <si>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</si>
  <si>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</si>
  <si>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</si>
  <si>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</si>
  <si>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</si>
  <si>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</si>
  <si>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</si>
  <si>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</si>
  <si>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</si>
  <si>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</si>
  <si>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</si>
  <si>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</si>
  <si>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</si>
  <si>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</si>
  <si>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</si>
  <si>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</si>
  <si>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</si>
  <si>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</si>
  <si>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</si>
  <si>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</si>
  <si>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</si>
  <si>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</si>
  <si>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</si>
  <si>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</si>
  <si>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</si>
  <si>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</si>
  <si>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</si>
  <si>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</si>
  <si>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</si>
  <si>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</si>
  <si>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</si>
  <si>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</si>
  <si>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</si>
  <si>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</si>
  <si>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</si>
  <si>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</si>
  <si>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</si>
  <si>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</si>
  <si>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</si>
  <si>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</si>
  <si>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</si>
  <si>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</si>
  <si>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</si>
  <si>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</si>
  <si>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</si>
  <si>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</si>
  <si>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</si>
  <si>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</si>
  <si>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</si>
  <si>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</si>
  <si>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</si>
  <si>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</si>
  <si>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</si>
  <si>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</si>
  <si>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</si>
  <si>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</si>
  <si>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</si>
  <si>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</si>
  <si>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</si>
  <si>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</si>
  <si>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</si>
  <si>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</si>
  <si>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</si>
  <si>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</si>
  <si>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</si>
  <si>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</si>
  <si>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</si>
  <si>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</si>
  <si>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</si>
  <si>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</si>
  <si>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</si>
  <si>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</si>
  <si>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</si>
  <si>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</si>
  <si>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</si>
  <si>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</si>
  <si>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</si>
  <si>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</si>
  <si>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</si>
  <si>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</si>
  <si>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</si>
  <si>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</si>
  <si>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</si>
  <si>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</si>
  <si>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</si>
  <si>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</si>
  <si>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</si>
  <si>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</si>
  <si>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</si>
  <si>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</si>
  <si>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</si>
  <si>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</si>
  <si>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</si>
  <si>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</si>
  <si>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</si>
  <si>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</si>
  <si>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</si>
  <si>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</si>
  <si>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</si>
  <si>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</si>
  <si>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</si>
  <si>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</si>
  <si>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</si>
  <si>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</si>
  <si>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</si>
  <si>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</si>
  <si>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</si>
  <si>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</si>
  <si>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</si>
  <si>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</si>
  <si>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</si>
  <si>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</si>
  <si>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</si>
  <si>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</si>
  <si>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</si>
  <si>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</si>
  <si>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</si>
  <si>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</si>
  <si>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</si>
  <si>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</si>
  <si>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</si>
  <si>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</si>
  <si>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</si>
  <si>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</si>
  <si>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</si>
  <si>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</si>
  <si>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</si>
  <si>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</si>
  <si>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</si>
  <si>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</si>
  <si>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</si>
  <si>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</si>
  <si>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</si>
  <si>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</si>
  <si>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</si>
  <si>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</si>
  <si>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</si>
  <si>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</si>
  <si>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</si>
  <si>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</si>
  <si>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</si>
  <si>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</si>
  <si>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</si>
  <si>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</si>
  <si>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</si>
  <si>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</si>
  <si>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</si>
  <si>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</si>
  <si>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</si>
  <si>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</si>
  <si>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</si>
  <si>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</si>
  <si>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</si>
  <si>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</si>
  <si>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</si>
  <si>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</si>
  <si>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</si>
  <si>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</si>
  <si>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</si>
  <si>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</si>
  <si>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</si>
  <si>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</si>
  <si>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</si>
  <si>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</si>
  <si>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</si>
  <si>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</si>
  <si>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</si>
  <si>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</si>
  <si>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</si>
  <si>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</si>
  <si>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</si>
  <si>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</si>
  <si>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</si>
  <si>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</si>
  <si>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</si>
  <si>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</si>
  <si>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</si>
  <si>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</si>
  <si>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</si>
  <si>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</si>
  <si>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</si>
  <si>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</si>
  <si>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</si>
  <si>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</si>
  <si>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</si>
  <si>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</si>
  <si>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</si>
  <si>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</si>
  <si>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</si>
  <si>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</si>
  <si>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</si>
  <si>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</si>
  <si>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</si>
  <si>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</si>
  <si>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</si>
  <si>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</si>
  <si>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</si>
  <si>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</si>
  <si>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</si>
  <si>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</si>
  <si>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</si>
  <si>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</si>
  <si>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</si>
  <si>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</si>
  <si>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</si>
  <si>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</si>
  <si>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</si>
  <si>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</si>
  <si>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</si>
  <si>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</si>
  <si>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</si>
  <si>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</si>
  <si>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</si>
  <si>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</si>
  <si>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</si>
  <si>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</si>
  <si>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</si>
  <si>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</si>
  <si>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</si>
  <si>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</si>
  <si>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</si>
  <si>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</si>
  <si>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</si>
  <si>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</si>
  <si>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</si>
  <si>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</si>
  <si>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</si>
  <si>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</si>
  <si>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</si>
  <si>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</si>
  <si>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</si>
  <si>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</si>
  <si>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</si>
  <si>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</si>
  <si>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</si>
  <si>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</si>
  <si>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</si>
  <si>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</si>
  <si>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</si>
  <si>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</si>
  <si>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</si>
  <si>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</si>
  <si>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</si>
  <si>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</si>
  <si>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</si>
  <si>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</si>
  <si>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</si>
  <si>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</si>
  <si>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</si>
  <si>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</si>
  <si>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</si>
  <si>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</si>
  <si>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</si>
  <si>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</si>
  <si>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</si>
  <si>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</si>
  <si>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</si>
  <si>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</si>
  <si>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</si>
  <si>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</si>
  <si>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</si>
  <si>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</si>
  <si>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</si>
  <si>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</si>
  <si>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</si>
  <si>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</si>
  <si>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</si>
  <si>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</si>
  <si>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</si>
  <si>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</si>
  <si>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</si>
  <si>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</si>
  <si>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</si>
  <si>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</si>
  <si>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</si>
  <si>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</si>
  <si>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</si>
  <si>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</si>
  <si>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</si>
  <si>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</si>
  <si>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</si>
  <si>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</si>
  <si>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</si>
  <si>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</si>
  <si>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</si>
  <si>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</si>
  <si>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</si>
  <si>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</si>
  <si>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</si>
  <si>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</si>
  <si>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</si>
  <si>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</si>
  <si>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</si>
  <si>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</si>
  <si>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</si>
  <si>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</si>
  <si>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</si>
  <si>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</si>
  <si>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</si>
  <si>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</si>
  <si>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</si>
  <si>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</si>
  <si>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</si>
  <si>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</si>
  <si>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</si>
  <si>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</si>
  <si>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</si>
  <si>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</si>
  <si>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</si>
  <si>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</si>
  <si>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</si>
  <si>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</si>
  <si>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</si>
  <si>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</si>
  <si>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</si>
  <si>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</si>
  <si>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</si>
  <si>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</si>
  <si>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</si>
  <si>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</si>
  <si>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</si>
  <si>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</si>
  <si>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</si>
  <si>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</si>
  <si>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</si>
  <si>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</si>
  <si>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</si>
  <si>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</si>
  <si>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</si>
  <si>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</si>
  <si>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</si>
  <si>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</si>
  <si>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</si>
  <si>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</si>
  <si>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</si>
  <si>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</si>
  <si>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</si>
  <si>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</si>
  <si>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</si>
  <si>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</si>
  <si>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</si>
  <si>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</si>
  <si>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</si>
  <si>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</si>
  <si>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</si>
  <si>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</si>
  <si>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</si>
  <si>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</si>
  <si>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</si>
  <si>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</si>
  <si>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</si>
  <si>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</si>
  <si>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</si>
  <si>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</si>
  <si>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</si>
  <si>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</si>
  <si>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</si>
  <si>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</si>
  <si>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</si>
  <si>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</si>
  <si>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</si>
  <si>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</si>
  <si>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</si>
  <si>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</si>
  <si>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</si>
  <si>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</si>
  <si>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</si>
  <si>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</si>
  <si>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</si>
  <si>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</si>
  <si>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</si>
  <si>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</si>
  <si>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</si>
  <si>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</si>
  <si>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</si>
  <si>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</si>
  <si>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</si>
  <si>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</si>
  <si>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</si>
  <si>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</si>
  <si>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</si>
  <si>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</si>
  <si>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</si>
  <si>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</si>
  <si>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</si>
  <si>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</si>
  <si>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</si>
  <si>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</si>
  <si>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</si>
  <si>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</si>
  <si>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</si>
  <si>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</si>
  <si>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</si>
  <si>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</si>
  <si>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</si>
  <si>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</si>
  <si>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</si>
  <si>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</si>
  <si>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</si>
  <si>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</si>
  <si>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</si>
  <si>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</si>
  <si>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</si>
  <si>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</si>
  <si>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</si>
  <si>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</si>
  <si>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</si>
  <si>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</si>
  <si>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</si>
  <si>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</si>
  <si>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</si>
  <si>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</si>
  <si>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</si>
  <si>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</si>
  <si>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</si>
  <si>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</si>
  <si>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</si>
  <si>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</si>
  <si>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</si>
  <si>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</si>
  <si>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</si>
  <si>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</si>
  <si>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</si>
  <si>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</si>
  <si>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</si>
  <si>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</si>
  <si>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</si>
  <si>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</si>
  <si>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</si>
  <si>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</si>
  <si>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</si>
  <si>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</si>
  <si>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</si>
  <si>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</si>
  <si>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</si>
  <si>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</si>
  <si>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</si>
  <si>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</si>
  <si>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</si>
  <si>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</si>
  <si>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</si>
  <si>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</si>
  <si>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</si>
  <si>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</si>
  <si>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</si>
  <si>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</si>
  <si>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</si>
  <si>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</si>
  <si>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</si>
  <si>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</si>
  <si>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</si>
  <si>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</si>
  <si>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</si>
  <si>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</si>
  <si>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</si>
  <si>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</si>
  <si>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</si>
  <si>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</si>
  <si>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</si>
  <si>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</si>
  <si>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</si>
  <si>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</si>
  <si>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</si>
  <si>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</si>
  <si>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</si>
  <si>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</si>
  <si>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</si>
  <si>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</si>
  <si>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</si>
  <si>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</si>
  <si>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</si>
  <si>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</si>
  <si>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</si>
  <si>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</si>
  <si>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</si>
  <si>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</si>
  <si>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</si>
  <si>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</si>
  <si>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</si>
  <si>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</si>
  <si>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</si>
  <si>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</si>
  <si>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</si>
  <si>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</si>
  <si>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</si>
  <si>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</si>
  <si>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</si>
  <si>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</si>
  <si>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</si>
  <si>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</si>
  <si>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</si>
  <si>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</si>
  <si>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</si>
  <si>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</si>
  <si>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</si>
  <si>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</si>
  <si>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</si>
  <si>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</si>
  <si>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</si>
  <si>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</si>
  <si>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</si>
  <si>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</si>
  <si>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</si>
  <si>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</si>
  <si>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</si>
  <si>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</si>
  <si>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</si>
  <si>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</si>
  <si>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</si>
  <si>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</si>
  <si>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</si>
  <si>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</si>
  <si>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</si>
  <si>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</si>
  <si>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</si>
  <si>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</si>
  <si>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</si>
  <si>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</si>
  <si>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</si>
  <si>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</si>
  <si>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</si>
  <si>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</si>
  <si>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</si>
  <si>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</si>
  <si>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</si>
  <si>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</si>
  <si>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</si>
  <si>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</si>
  <si>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</si>
  <si>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</si>
  <si>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</si>
  <si>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</si>
  <si>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</si>
  <si>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</si>
  <si>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</si>
  <si>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</si>
  <si>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</si>
  <si>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</si>
  <si>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</si>
  <si>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</si>
  <si>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</si>
  <si>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</si>
  <si>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</si>
  <si>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</si>
  <si>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</si>
  <si>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</si>
  <si>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</si>
  <si>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</si>
  <si>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</si>
  <si>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</si>
  <si>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</si>
  <si>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</si>
  <si>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</si>
  <si>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</si>
  <si>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</si>
  <si>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</si>
  <si>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</si>
  <si>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</si>
  <si>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</si>
  <si>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</si>
  <si>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</si>
  <si>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</si>
  <si>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</si>
  <si>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</si>
  <si>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</si>
  <si>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</si>
  <si>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</si>
  <si>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</si>
  <si>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</si>
  <si>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</si>
  <si>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</si>
  <si>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</si>
  <si>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</si>
  <si>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</si>
  <si>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</si>
  <si>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</si>
  <si>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</si>
  <si>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</si>
  <si>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</si>
  <si>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</si>
  <si>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</si>
  <si>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</si>
  <si>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</si>
  <si>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</si>
  <si>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</si>
  <si>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</si>
  <si>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</si>
  <si>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</si>
  <si>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</si>
  <si>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</si>
  <si>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</si>
  <si>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</si>
  <si>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</si>
  <si>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</si>
  <si>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</si>
  <si>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</si>
  <si>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</si>
  <si>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</si>
  <si>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</si>
  <si>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</si>
  <si>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</si>
  <si>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</si>
  <si>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</si>
  <si>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</si>
  <si>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</si>
  <si>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</si>
  <si>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</si>
  <si>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</si>
  <si>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</si>
  <si>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</si>
  <si>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</si>
  <si>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</si>
  <si>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</si>
  <si>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</si>
  <si>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</si>
  <si>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</si>
  <si>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</si>
  <si>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</si>
  <si>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</si>
  <si>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</si>
  <si>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</si>
  <si>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</si>
  <si>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</si>
  <si>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</si>
  <si>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</si>
  <si>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</si>
  <si>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</si>
  <si>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</si>
  <si>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</si>
  <si>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</si>
  <si>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</si>
  <si>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</si>
  <si>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</si>
  <si>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</si>
  <si>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</si>
  <si>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</si>
  <si>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</si>
  <si>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</si>
  <si>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</si>
  <si>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</si>
  <si>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</si>
  <si>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</si>
  <si>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</si>
  <si>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</si>
  <si>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</si>
  <si>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</si>
  <si>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</si>
  <si>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</si>
  <si>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</si>
  <si>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</si>
  <si>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</si>
  <si>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</si>
  <si>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</si>
  <si>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</si>
  <si>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</si>
  <si>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</si>
  <si>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</si>
  <si>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</si>
  <si>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</si>
  <si>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</si>
  <si>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</si>
  <si>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</si>
  <si>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</si>
  <si>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</si>
  <si>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</si>
  <si>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</si>
  <si>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</si>
  <si>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</si>
  <si>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</si>
  <si>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</si>
  <si>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</si>
  <si>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</si>
  <si>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</si>
  <si>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</si>
  <si>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</si>
  <si>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</si>
  <si>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</si>
  <si>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</si>
  <si>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</si>
  <si>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</si>
  <si>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</si>
  <si>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</si>
  <si>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</si>
  <si>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</si>
  <si>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</si>
  <si>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</si>
  <si>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</si>
  <si>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</si>
  <si>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</si>
  <si>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</si>
  <si>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</si>
  <si>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</si>
  <si>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</si>
  <si>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</si>
  <si>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</si>
  <si>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</si>
  <si>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</si>
  <si>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</si>
  <si>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</si>
  <si>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</si>
  <si>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</si>
  <si>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</si>
  <si>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</si>
  <si>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</si>
  <si>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</si>
  <si>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</si>
  <si>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</si>
  <si>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</si>
  <si>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</si>
  <si>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</si>
  <si>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</si>
  <si>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</si>
  <si>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</si>
  <si>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</si>
  <si>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</si>
  <si>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</si>
  <si>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</si>
  <si>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</si>
  <si>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</si>
  <si>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</si>
  <si>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</si>
  <si>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</si>
  <si>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</si>
  <si>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</si>
  <si>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</si>
  <si>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</si>
  <si>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</si>
  <si>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</si>
  <si>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</si>
  <si>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</si>
  <si>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</si>
  <si>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</si>
  <si>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</si>
  <si>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</si>
  <si>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</si>
  <si>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</si>
  <si>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</si>
  <si>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</si>
  <si>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</si>
  <si>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</si>
  <si>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</si>
  <si>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</si>
  <si>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</si>
  <si>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</si>
  <si>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</si>
  <si>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</si>
  <si>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</si>
  <si>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</si>
  <si>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</si>
  <si>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</si>
  <si>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</si>
  <si>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</si>
  <si>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</si>
  <si>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</si>
  <si>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</si>
  <si>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</si>
  <si>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</si>
  <si>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</si>
  <si>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</si>
  <si>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</si>
  <si>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</si>
  <si>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</si>
  <si>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</si>
  <si>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</si>
  <si>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</si>
  <si>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</si>
  <si>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</si>
  <si>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</si>
  <si>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</si>
  <si>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</si>
  <si>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</si>
  <si>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</si>
  <si>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</si>
  <si>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</si>
  <si>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</si>
  <si>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</si>
  <si>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</si>
  <si>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</si>
  <si>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</si>
  <si>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</si>
  <si>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</si>
  <si>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</si>
  <si>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</si>
  <si>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</si>
  <si>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</si>
  <si>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</si>
  <si>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</si>
  <si>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</si>
  <si>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</si>
  <si>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</si>
  <si>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</si>
  <si>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</si>
  <si>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</si>
  <si>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</si>
  <si>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</si>
  <si>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</si>
  <si>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</si>
  <si>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</si>
  <si>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</si>
  <si>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</si>
  <si>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</si>
  <si>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</si>
  <si>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</si>
  <si>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</si>
  <si>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</si>
  <si>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</si>
  <si>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</si>
  <si>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</si>
  <si>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</si>
  <si>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</si>
  <si>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</si>
  <si>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</si>
  <si>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</si>
  <si>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</si>
  <si>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</si>
  <si>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</si>
  <si>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</si>
  <si>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</si>
  <si>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</si>
  <si>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</si>
  <si>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</si>
  <si>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</si>
  <si>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</si>
  <si>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</si>
  <si>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</si>
  <si>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</si>
  <si>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</si>
  <si>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</si>
  <si>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</si>
  <si>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</si>
  <si>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</si>
  <si>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</si>
  <si>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</si>
  <si>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</si>
  <si>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</si>
  <si>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</si>
  <si>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</si>
  <si>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</si>
  <si>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</si>
  <si>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</si>
  <si>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</si>
  <si>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</si>
  <si>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</si>
  <si>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</si>
  <si>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</si>
  <si>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</si>
  <si>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</si>
  <si>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</si>
  <si>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</si>
  <si>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</si>
  <si>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</si>
  <si>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</si>
  <si>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</si>
  <si>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</si>
  <si>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</si>
  <si>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</si>
  <si>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</si>
  <si>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</si>
  <si>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</si>
  <si>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</si>
  <si>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</si>
  <si>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</si>
  <si>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</si>
  <si>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</si>
  <si>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</si>
  <si>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</si>
  <si>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</si>
  <si>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</si>
  <si>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</si>
  <si>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</si>
  <si>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</si>
  <si>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</si>
  <si>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</si>
  <si>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</si>
  <si>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</si>
  <si>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</si>
  <si>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</si>
  <si>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</si>
  <si>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</si>
  <si>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</si>
  <si>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</si>
  <si>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</si>
  <si>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</si>
  <si>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</si>
  <si>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</si>
  <si>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</si>
  <si>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</si>
  <si>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</si>
  <si>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</si>
  <si>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</si>
  <si>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</si>
  <si>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</si>
  <si>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</si>
  <si>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</si>
  <si>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</si>
  <si>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</si>
  <si>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</si>
  <si>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</si>
  <si>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</si>
  <si>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</si>
  <si>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</si>
  <si>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</si>
  <si>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</si>
  <si>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</si>
  <si>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</si>
  <si>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</si>
  <si>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</si>
  <si>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</si>
  <si>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</si>
  <si>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</si>
  <si>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</si>
  <si>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</si>
  <si>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</si>
  <si>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</si>
  <si>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</si>
  <si>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</si>
  <si>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</si>
  <si>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</si>
  <si>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</si>
  <si>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</si>
  <si>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</si>
  <si>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</si>
  <si>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</si>
  <si>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</si>
  <si>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</si>
  <si>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</si>
  <si>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</si>
  <si>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</si>
  <si>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</si>
  <si>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</si>
  <si>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</si>
  <si>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</si>
  <si>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</si>
  <si>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</si>
  <si>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</si>
  <si>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</si>
  <si>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</si>
  <si>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</si>
  <si>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</si>
  <si>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</si>
  <si>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</si>
  <si>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</si>
  <si>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</si>
  <si>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</si>
  <si>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</si>
  <si>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</si>
  <si>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</si>
  <si>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</si>
  <si>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</si>
  <si>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</si>
  <si>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</si>
  <si>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</si>
  <si>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</si>
  <si>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</si>
  <si>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</si>
  <si>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</si>
  <si>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</si>
  <si>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</si>
  <si>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</si>
  <si>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</si>
  <si>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</si>
  <si>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</si>
  <si>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</si>
  <si>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</si>
  <si>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</si>
  <si>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</si>
  <si>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</si>
  <si>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</si>
  <si>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</si>
  <si>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</si>
  <si>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</si>
  <si>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</si>
  <si>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</si>
  <si>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</si>
  <si>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</si>
  <si>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</si>
  <si>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</si>
  <si>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</si>
  <si>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</si>
  <si>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</si>
  <si>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</si>
  <si>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</si>
  <si>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</si>
  <si>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</si>
  <si>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</si>
  <si>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</si>
  <si>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</si>
  <si>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</si>
  <si>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</si>
  <si>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</si>
  <si>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</si>
  <si>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</si>
  <si>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</si>
  <si>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</si>
  <si>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</si>
  <si>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</si>
  <si>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</si>
  <si>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</si>
  <si>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</si>
  <si>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</si>
  <si>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</si>
  <si>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</si>
  <si>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</si>
  <si>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</si>
  <si>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</si>
  <si>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</si>
  <si>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</si>
  <si>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</si>
  <si>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</si>
  <si>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</si>
  <si>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</si>
  <si>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</si>
  <si>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</si>
  <si>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</si>
  <si>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</si>
  <si>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</si>
  <si>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</si>
  <si>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</si>
  <si>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</si>
  <si>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</si>
  <si>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</si>
  <si>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</si>
  <si>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</si>
  <si>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</si>
  <si>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</si>
  <si>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</si>
  <si>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</si>
  <si>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</si>
  <si>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</si>
  <si>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</si>
  <si>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</si>
  <si>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</si>
  <si>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</si>
  <si>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</si>
  <si>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</si>
  <si>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</si>
  <si>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</si>
  <si>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</si>
  <si>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</si>
  <si>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</si>
  <si>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</si>
  <si>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</si>
  <si>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</si>
  <si>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</si>
  <si>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</si>
  <si>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</si>
  <si>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</si>
  <si>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</si>
  <si>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</si>
  <si>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</si>
  <si>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</si>
  <si>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</si>
  <si>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</si>
  <si>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</si>
  <si>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</si>
  <si>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</si>
  <si>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</si>
  <si>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</si>
  <si>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</si>
  <si>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</si>
  <si>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</si>
  <si>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</si>
  <si>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</si>
  <si>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</si>
  <si>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</si>
  <si>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</si>
  <si>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</si>
  <si>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</si>
  <si>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</si>
  <si>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</si>
  <si>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</si>
  <si>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</si>
  <si>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</si>
  <si>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</si>
  <si>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</si>
  <si>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</si>
  <si>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</si>
  <si>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</si>
  <si>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</si>
  <si>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</si>
  <si>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</si>
  <si>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</si>
  <si>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</si>
  <si>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</si>
  <si>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</si>
  <si>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</si>
  <si>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</si>
  <si>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</si>
  <si>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</si>
  <si>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</si>
  <si>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</si>
  <si>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</si>
  <si>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</si>
  <si>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</si>
  <si>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</si>
  <si>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</si>
  <si>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</si>
  <si>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</si>
  <si>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</si>
  <si>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</si>
  <si>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</si>
  <si>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</si>
  <si>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</si>
  <si>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</si>
  <si>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</si>
  <si>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</si>
  <si>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</si>
  <si>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</si>
  <si>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</si>
  <si>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</si>
  <si>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</si>
  <si>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</si>
  <si>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</si>
  <si>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</si>
  <si>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</si>
  <si>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</si>
  <si>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</si>
  <si>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</si>
  <si>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</si>
  <si>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</si>
  <si>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</si>
  <si>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</si>
  <si>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</si>
  <si>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</si>
  <si>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</si>
  <si>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</si>
  <si>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</si>
  <si>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</si>
  <si>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</si>
  <si>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</si>
  <si>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</si>
  <si>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</si>
  <si>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</si>
  <si>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</si>
  <si>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</si>
  <si>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</si>
  <si>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</si>
  <si>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</si>
  <si>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</si>
  <si>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</si>
  <si>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</si>
  <si>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</si>
  <si>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</si>
  <si>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</si>
  <si>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</si>
  <si>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</si>
  <si>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</si>
  <si>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</si>
  <si>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</si>
  <si>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</si>
  <si>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</si>
  <si>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</si>
  <si>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</si>
  <si>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</si>
  <si>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</si>
  <si>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</si>
  <si>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</si>
  <si>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</si>
  <si>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</si>
  <si>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</si>
  <si>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</si>
  <si>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</si>
  <si>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</si>
  <si>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</si>
  <si>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</si>
  <si>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</si>
  <si>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</si>
  <si>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</si>
  <si>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</si>
  <si>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</si>
  <si>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</si>
  <si>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</si>
  <si>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</si>
  <si>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</si>
  <si>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</si>
  <si>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</si>
  <si>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</si>
  <si>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</si>
  <si>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</si>
  <si>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</si>
  <si>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</si>
  <si>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</si>
  <si>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</si>
  <si>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</si>
  <si>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</si>
  <si>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</si>
  <si>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</si>
  <si>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</si>
  <si>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</si>
  <si>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</si>
  <si>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</si>
  <si>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</si>
  <si>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</si>
  <si>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</si>
  <si>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</si>
  <si>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</si>
  <si>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</si>
  <si>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</si>
  <si>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</si>
  <si>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</si>
  <si>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</si>
  <si>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</si>
  <si>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</si>
  <si>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</si>
  <si>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</si>
  <si>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</si>
  <si>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</si>
  <si>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</si>
  <si>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</si>
  <si>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</si>
  <si>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</si>
  <si>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</si>
  <si>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</si>
  <si>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</si>
  <si>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</si>
  <si>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</si>
  <si>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</si>
  <si>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</si>
  <si>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</si>
  <si>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</si>
  <si>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</si>
  <si>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</si>
  <si>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</si>
  <si>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</si>
  <si>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</si>
  <si>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</si>
  <si>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</si>
  <si>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</si>
  <si>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</si>
  <si>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</si>
  <si>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</si>
  <si>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</si>
  <si>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</si>
  <si>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</si>
  <si>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</si>
  <si>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</si>
  <si>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</si>
  <si>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</si>
  <si>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</si>
  <si>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</si>
  <si>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</si>
  <si>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</si>
  <si>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</si>
  <si>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</si>
  <si>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</si>
  <si>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</si>
  <si>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</si>
  <si>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</si>
  <si>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</si>
  <si>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</si>
  <si>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</si>
  <si>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</si>
  <si>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</si>
  <si>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</si>
  <si>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</si>
  <si>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</si>
  <si>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</si>
  <si>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</si>
  <si>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</si>
  <si>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</si>
  <si>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</si>
  <si>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</si>
  <si>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</si>
  <si>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</si>
  <si>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</si>
  <si>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</si>
  <si>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</si>
  <si>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</si>
  <si>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</si>
  <si>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</si>
  <si>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</si>
  <si>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</si>
  <si>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</si>
  <si>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</si>
  <si>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</si>
  <si>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</si>
  <si>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</si>
  <si>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</si>
  <si>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</si>
  <si>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</si>
  <si>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</si>
  <si>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</si>
  <si>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</si>
  <si>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</si>
  <si>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</si>
  <si>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</si>
  <si>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</si>
  <si>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</si>
  <si>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</si>
  <si>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</si>
  <si>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</si>
  <si>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</si>
  <si>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</si>
  <si>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</si>
  <si>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</si>
  <si>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</si>
  <si>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</si>
  <si>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</si>
  <si>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</si>
  <si>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</si>
  <si>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</si>
  <si>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</si>
  <si>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</si>
  <si>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</si>
  <si>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</si>
  <si>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</si>
  <si>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</si>
  <si>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</si>
  <si>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</si>
  <si>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</si>
  <si>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</si>
  <si>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</si>
  <si>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</si>
  <si>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</si>
  <si>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</si>
  <si>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</si>
  <si>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</si>
  <si>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</si>
  <si>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</si>
  <si>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</si>
  <si>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</si>
  <si>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</si>
  <si>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</si>
  <si>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</si>
  <si>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</si>
  <si>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</si>
  <si>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</si>
  <si>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</si>
  <si>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</si>
  <si>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</si>
  <si>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</si>
  <si>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</si>
  <si>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</si>
  <si>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</si>
  <si>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</si>
  <si>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</si>
  <si>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</si>
  <si>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</si>
  <si>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</si>
  <si>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</si>
  <si>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</si>
  <si>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</si>
  <si>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</si>
  <si>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</si>
  <si>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</si>
  <si>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</si>
  <si>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</si>
  <si>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</si>
  <si>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</si>
  <si>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</si>
  <si>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</si>
  <si>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</si>
  <si>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</si>
  <si>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</si>
  <si>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</si>
  <si>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</si>
  <si>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</si>
  <si>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</si>
  <si>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</si>
  <si>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</si>
  <si>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</si>
  <si>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</si>
  <si>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</si>
  <si>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</si>
  <si>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</si>
  <si>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</si>
  <si>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</si>
  <si>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</si>
  <si>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</si>
  <si>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</si>
  <si>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</si>
  <si>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</si>
  <si>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</si>
  <si>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</si>
  <si>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</si>
  <si>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</si>
  <si>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</si>
  <si>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</si>
  <si>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</si>
  <si>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</si>
  <si>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</si>
  <si>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</si>
  <si>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</si>
  <si>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</si>
  <si>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</si>
  <si>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</si>
  <si>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</si>
  <si>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</si>
  <si>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</si>
  <si>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</si>
  <si>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</si>
  <si>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</si>
  <si>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</si>
  <si>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</si>
  <si>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</si>
  <si>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</si>
  <si>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</si>
  <si>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</si>
  <si>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</si>
  <si>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</si>
  <si>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</si>
  <si>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</si>
  <si>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</si>
  <si>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</si>
  <si>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</si>
  <si>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</si>
  <si>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</si>
  <si>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</si>
  <si>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</si>
  <si>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</si>
  <si>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</si>
  <si>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</si>
  <si>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</si>
  <si>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</si>
  <si>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</si>
  <si>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</si>
  <si>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</si>
  <si>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</si>
  <si>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</si>
  <si>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</si>
  <si>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</si>
  <si>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</si>
  <si>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</si>
  <si>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</si>
  <si>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</si>
  <si>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</si>
  <si>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</si>
  <si>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</si>
  <si>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</si>
  <si>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</si>
  <si>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</si>
  <si>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</si>
  <si>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</si>
  <si>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</si>
  <si>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</si>
  <si>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</si>
  <si>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</si>
  <si>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</si>
  <si>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</si>
  <si>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</si>
  <si>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</si>
  <si>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</si>
  <si>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</si>
  <si>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</si>
  <si>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</si>
  <si>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</si>
  <si>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</si>
  <si>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</si>
  <si>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</si>
  <si>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</si>
  <si>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</si>
  <si>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</si>
  <si>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</si>
  <si>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</si>
  <si>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</si>
  <si>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</si>
  <si>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</si>
  <si>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</si>
  <si>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</si>
  <si>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</si>
  <si>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</si>
  <si>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</si>
  <si>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</si>
  <si>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</si>
  <si>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</si>
  <si>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</si>
  <si>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</si>
  <si>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</si>
  <si>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</si>
  <si>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</si>
  <si>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</si>
  <si>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</si>
  <si>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</si>
  <si>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</si>
  <si>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</si>
  <si>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</si>
  <si>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</si>
  <si>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</si>
  <si>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</si>
  <si>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</si>
  <si>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</si>
  <si>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</si>
  <si>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</si>
  <si>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</si>
  <si>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</si>
  <si>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</si>
  <si>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</si>
  <si>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</si>
  <si>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</si>
  <si>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</si>
  <si>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</si>
  <si>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</si>
  <si>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</si>
  <si>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</si>
  <si>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</si>
  <si>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</si>
  <si>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</si>
  <si>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</si>
  <si>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</si>
  <si>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</si>
  <si>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</si>
  <si>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</si>
  <si>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</si>
  <si>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</si>
  <si>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</si>
  <si>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</si>
  <si>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</si>
  <si>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</si>
  <si>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</si>
  <si>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</si>
  <si>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</si>
  <si>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</si>
  <si>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</si>
  <si>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</si>
  <si>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</si>
  <si>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</si>
  <si>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</si>
  <si>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</si>
  <si>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</si>
  <si>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</si>
  <si>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</si>
  <si>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</si>
  <si>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</si>
  <si>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</si>
  <si>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</si>
  <si>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</si>
  <si>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</si>
  <si>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</si>
  <si>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</si>
  <si>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</si>
  <si>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</si>
  <si>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</si>
  <si>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</si>
  <si>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</si>
  <si>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</si>
  <si>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</si>
  <si>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</si>
  <si>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</si>
  <si>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</si>
  <si>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</si>
  <si>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</si>
  <si>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</si>
  <si>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</si>
  <si>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</si>
  <si>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</si>
  <si>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</si>
  <si>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</si>
  <si>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</si>
  <si>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</si>
  <si>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</si>
  <si>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</si>
  <si>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</si>
  <si>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</si>
  <si>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</si>
  <si>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</si>
  <si>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</si>
  <si>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</si>
  <si>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</si>
  <si>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</si>
  <si>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</si>
  <si>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</si>
  <si>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</si>
  <si>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</si>
  <si>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</si>
  <si>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</si>
  <si>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</si>
  <si>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</si>
  <si>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</si>
  <si>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</si>
  <si>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</si>
  <si>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</si>
  <si>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</si>
  <si>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</si>
  <si>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</si>
  <si>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</si>
  <si>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</si>
  <si>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</si>
  <si>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</si>
  <si>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</si>
  <si>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</si>
  <si>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</si>
  <si>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</si>
  <si>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</si>
  <si>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</si>
  <si>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</si>
  <si>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</si>
  <si>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</si>
  <si>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</si>
  <si>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</si>
  <si>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</si>
  <si>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</si>
  <si>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</si>
  <si>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</si>
  <si>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</si>
  <si>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</si>
  <si>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</si>
  <si>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</si>
  <si>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</si>
  <si>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</si>
  <si>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</si>
  <si>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</si>
  <si>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</si>
  <si>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</si>
  <si>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</si>
  <si>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</si>
  <si>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</si>
  <si>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</si>
  <si>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</si>
  <si>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</si>
  <si>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</si>
  <si>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</si>
  <si>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</si>
  <si>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</si>
  <si>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</si>
  <si>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</si>
  <si>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</si>
  <si>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</si>
  <si>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</si>
  <si>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</si>
  <si>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</si>
  <si>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</si>
  <si>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</si>
  <si>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</si>
  <si>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</si>
  <si>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</si>
  <si>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</si>
  <si>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</si>
  <si>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</si>
  <si>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</si>
  <si>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</si>
  <si>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</si>
  <si>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</si>
  <si>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</si>
  <si>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</si>
  <si>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</si>
  <si>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</si>
  <si>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</si>
  <si>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</si>
  <si>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</si>
  <si>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</si>
  <si>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</si>
  <si>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</si>
  <si>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</si>
  <si>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</si>
  <si>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</si>
  <si>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</si>
  <si>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</si>
  <si>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</si>
  <si>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</si>
  <si>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</si>
  <si>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</si>
  <si>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</si>
  <si>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</si>
  <si>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</si>
  <si>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</si>
  <si>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</si>
  <si>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</si>
  <si>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</si>
  <si>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</si>
  <si>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</si>
  <si>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</si>
  <si>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</si>
  <si>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</si>
  <si>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</si>
  <si>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</si>
  <si>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</si>
  <si>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</si>
  <si>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</si>
  <si>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</si>
  <si>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</si>
  <si>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</si>
  <si>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</si>
  <si>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</si>
  <si>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</si>
  <si>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</si>
  <si>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</si>
  <si>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</si>
  <si>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</si>
  <si>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</si>
  <si>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</si>
  <si>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</si>
  <si>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</si>
  <si>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</si>
  <si>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</si>
  <si>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</si>
  <si>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</si>
  <si>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</si>
  <si>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</si>
  <si>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</si>
  <si>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</si>
  <si>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</si>
  <si>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</si>
  <si>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</si>
  <si>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</si>
  <si>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</si>
  <si>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</si>
  <si>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</si>
  <si>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</si>
  <si>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</si>
  <si>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</si>
  <si>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</si>
  <si>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</si>
  <si>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</si>
  <si>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</si>
  <si>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</si>
  <si>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</si>
  <si>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</si>
  <si>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</si>
  <si>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</si>
  <si>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</si>
  <si>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</si>
  <si>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</si>
  <si>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</si>
  <si>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</si>
  <si>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</si>
  <si>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</si>
  <si>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</si>
  <si>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</si>
  <si>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</si>
  <si>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</si>
  <si>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</si>
  <si>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</si>
  <si>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</si>
  <si>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</si>
  <si>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</si>
  <si>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</si>
  <si>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</si>
  <si>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</si>
  <si>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</si>
  <si>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</si>
  <si>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</si>
  <si>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</si>
  <si>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</si>
  <si>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</si>
  <si>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</si>
  <si>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</si>
  <si>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</si>
  <si>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</si>
  <si>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</si>
  <si>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</si>
  <si>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</si>
  <si>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</si>
  <si>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</si>
  <si>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</si>
  <si>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</si>
  <si>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</si>
  <si>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</si>
  <si>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</si>
  <si>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</si>
  <si>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</si>
  <si>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</si>
  <si>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</si>
  <si>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</si>
  <si>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</si>
  <si>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</si>
  <si>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</si>
  <si>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</si>
  <si>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</si>
  <si>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</si>
  <si>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</si>
  <si>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</si>
  <si>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</si>
  <si>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</si>
  <si>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</si>
  <si>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</si>
  <si>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</si>
  <si>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</si>
  <si>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</si>
  <si>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</si>
  <si>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</si>
  <si>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</si>
  <si>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</si>
  <si>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</si>
  <si>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</si>
  <si>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</si>
  <si>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</si>
  <si>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</si>
  <si>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</si>
  <si>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</si>
  <si>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</si>
  <si>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</si>
  <si>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</si>
  <si>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</si>
  <si>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</si>
  <si>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</si>
  <si>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</si>
  <si>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</si>
  <si>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</si>
  <si>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</si>
  <si>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</si>
  <si>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</si>
  <si>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</si>
  <si>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</si>
  <si>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</si>
  <si>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</si>
  <si>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</si>
  <si>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</si>
  <si>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</si>
  <si>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</si>
  <si>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</si>
  <si>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</si>
  <si>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</si>
  <si>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</si>
  <si>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</si>
  <si>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</si>
  <si>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</si>
  <si>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</si>
  <si>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</si>
  <si>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</si>
  <si>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</si>
  <si>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</si>
  <si>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</si>
  <si>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</si>
  <si>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</si>
  <si>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</si>
  <si>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</si>
  <si>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</si>
  <si>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</si>
  <si>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</si>
  <si>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</si>
  <si>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</si>
  <si>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</si>
  <si>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</si>
  <si>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</si>
  <si>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</si>
  <si>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</si>
  <si>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</si>
  <si>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</si>
  <si>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</si>
  <si>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</si>
  <si>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</si>
  <si>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</si>
  <si>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</si>
  <si>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</si>
  <si>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</si>
  <si>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</si>
  <si>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</si>
  <si>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</si>
  <si>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</si>
  <si>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</si>
  <si>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</si>
  <si>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</si>
  <si>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</si>
  <si>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</si>
  <si>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</si>
  <si>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</si>
  <si>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</si>
  <si>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</si>
  <si>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</si>
  <si>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</si>
  <si>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</si>
  <si>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</si>
  <si>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</si>
  <si>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</si>
  <si>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</si>
  <si>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</si>
  <si>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</si>
  <si>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</si>
  <si>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</si>
  <si>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</si>
  <si>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</si>
  <si>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</si>
  <si>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</si>
  <si>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</si>
  <si>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</si>
  <si>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</si>
  <si>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</si>
  <si>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</si>
  <si>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</si>
  <si>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</si>
  <si>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</si>
  <si>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</si>
  <si>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</si>
  <si>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</si>
  <si>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</si>
  <si>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</si>
  <si>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</si>
  <si>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</si>
  <si>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</si>
  <si>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</si>
  <si>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</si>
  <si>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</si>
  <si>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</si>
  <si>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</si>
  <si>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</si>
  <si>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</si>
  <si>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</si>
  <si>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</si>
  <si>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</si>
  <si>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</si>
  <si>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</si>
  <si>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</si>
  <si>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</si>
  <si>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</si>
  <si>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</si>
  <si>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</si>
  <si>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</si>
  <si>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</si>
  <si>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</si>
  <si>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</si>
  <si>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</si>
  <si>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</si>
  <si>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</si>
  <si>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</si>
  <si>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</si>
  <si>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</si>
  <si>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</si>
  <si>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</si>
  <si>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</si>
  <si>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</si>
  <si>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</si>
  <si>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</si>
  <si>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</si>
  <si>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</si>
  <si>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</si>
  <si>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</si>
  <si>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</si>
  <si>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</si>
  <si>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</si>
  <si>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</si>
  <si>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</si>
  <si>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</si>
  <si>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</si>
  <si>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</si>
  <si>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</si>
  <si>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</si>
  <si>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</si>
  <si>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</si>
  <si>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</si>
  <si>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</si>
  <si>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</si>
  <si>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</si>
  <si>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</si>
  <si>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</si>
  <si>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</si>
  <si>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</si>
  <si>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</si>
  <si>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</si>
  <si>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</si>
  <si>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</si>
  <si>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</si>
  <si>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</si>
  <si>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</si>
  <si>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</si>
  <si>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</si>
  <si>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</si>
  <si>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</si>
  <si>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</si>
  <si>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</si>
  <si>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</si>
  <si>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</si>
  <si>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</si>
  <si>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</si>
  <si>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</si>
  <si>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</si>
  <si>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</si>
  <si>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</si>
  <si>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</si>
  <si>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</si>
  <si>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</si>
  <si>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</si>
  <si>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</si>
  <si>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</si>
  <si>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</si>
  <si>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</si>
  <si>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</si>
  <si>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</si>
  <si>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</si>
  <si>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</si>
  <si>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</si>
  <si>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</si>
  <si>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</si>
  <si>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</si>
  <si>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</si>
  <si>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</si>
  <si>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</si>
  <si>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</si>
  <si>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</si>
  <si>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</si>
  <si>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</si>
  <si>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</si>
  <si>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</si>
  <si>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</si>
  <si>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</si>
  <si>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</si>
  <si>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</si>
  <si>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</si>
  <si>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</si>
  <si>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</si>
  <si>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</si>
  <si>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</si>
  <si>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</si>
  <si>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</si>
  <si>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</si>
  <si>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</si>
  <si>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</si>
  <si>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</si>
  <si>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</si>
  <si>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</si>
  <si>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</si>
  <si>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</si>
  <si>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</si>
  <si>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</si>
  <si>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</si>
  <si>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</si>
  <si>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</si>
  <si>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</si>
  <si>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</si>
  <si>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</si>
  <si>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</si>
  <si>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</si>
  <si>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</si>
  <si>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</si>
  <si>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</si>
  <si>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</si>
  <si>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</si>
  <si>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</si>
  <si>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</si>
  <si>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</si>
  <si>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</si>
  <si>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</si>
  <si>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</si>
  <si>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</si>
  <si>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</si>
  <si>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</si>
  <si>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</si>
  <si>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</si>
  <si>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</si>
  <si>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</si>
  <si>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</si>
  <si>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</si>
  <si>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</si>
  <si>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</si>
  <si>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</si>
  <si>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</si>
  <si>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</si>
  <si>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</si>
  <si>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</si>
  <si>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</si>
  <si>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</si>
  <si>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</si>
  <si>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</si>
  <si>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</si>
  <si>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</si>
  <si>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</si>
  <si>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</si>
  <si>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</si>
  <si>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</si>
  <si>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</si>
  <si>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</si>
  <si>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</si>
  <si>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</si>
  <si>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</si>
  <si>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</si>
  <si>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</si>
  <si>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</si>
  <si>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</si>
  <si>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</si>
  <si>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</si>
  <si>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</si>
  <si>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</si>
  <si>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</si>
  <si>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</si>
  <si>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</si>
  <si>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</si>
  <si>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</si>
  <si>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</si>
  <si>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</si>
  <si>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</si>
  <si>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</si>
  <si>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</si>
  <si>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</si>
  <si>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</si>
  <si>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</si>
  <si>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</si>
  <si>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</si>
  <si>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</si>
  <si>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</si>
  <si>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</si>
  <si>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</si>
  <si>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</si>
  <si>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</si>
  <si>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</si>
  <si>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</si>
  <si>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</si>
  <si>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</si>
  <si>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</si>
  <si>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</si>
  <si>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</si>
  <si>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</si>
  <si>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</si>
  <si>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</si>
  <si>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</si>
  <si>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</si>
  <si>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</si>
  <si>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</si>
  <si>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</si>
  <si>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</si>
  <si>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</si>
  <si>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</si>
  <si>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</si>
  <si>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</si>
  <si>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</si>
  <si>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</si>
  <si>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</si>
  <si>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</si>
  <si>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</si>
  <si>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</si>
  <si>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</si>
  <si>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</si>
  <si>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</si>
  <si>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</si>
  <si>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</si>
  <si>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</si>
  <si>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</si>
  <si>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</si>
  <si>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</si>
  <si>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</si>
  <si>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</si>
  <si>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</si>
  <si>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</si>
  <si>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</si>
  <si>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</si>
  <si>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</si>
  <si>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</si>
  <si>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</si>
  <si>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</si>
  <si>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</si>
  <si>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</si>
  <si>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</si>
  <si>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</si>
  <si>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</si>
  <si>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</si>
  <si>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</si>
  <si>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</si>
  <si>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</si>
  <si>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</si>
  <si>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</si>
  <si>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</si>
  <si>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</si>
  <si>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</si>
  <si>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</si>
  <si>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</si>
  <si>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</si>
  <si>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</si>
  <si>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</si>
  <si>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</si>
  <si>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</si>
  <si>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</si>
  <si>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</si>
  <si>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</si>
  <si>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</si>
  <si>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</si>
  <si>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</si>
  <si>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</si>
  <si>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</si>
  <si>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</si>
  <si>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</si>
  <si>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</si>
  <si>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</si>
  <si>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</si>
  <si>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</si>
  <si>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</si>
  <si>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</si>
  <si>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</si>
  <si>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</si>
  <si>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</si>
  <si>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</si>
  <si>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</si>
  <si>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</si>
  <si>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</si>
  <si>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</si>
  <si>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</si>
  <si>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</si>
  <si>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</si>
  <si>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</si>
  <si>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</si>
  <si>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</si>
  <si>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</si>
  <si>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</si>
  <si>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</si>
  <si>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</si>
  <si>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</si>
  <si>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</si>
  <si>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</si>
  <si>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</si>
  <si>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</si>
  <si>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</si>
  <si>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</si>
  <si>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</si>
  <si>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</si>
  <si>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</si>
  <si>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</si>
  <si>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</si>
  <si>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</si>
  <si>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</si>
  <si>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</si>
  <si>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</si>
  <si>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</si>
  <si>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</si>
  <si>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</si>
  <si>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</si>
  <si>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</si>
  <si>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</si>
  <si>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</si>
  <si>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</si>
  <si>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</si>
  <si>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</si>
  <si>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</si>
  <si>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</si>
  <si>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</si>
  <si>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</si>
  <si>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</si>
  <si>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</si>
  <si>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</si>
  <si>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</si>
  <si>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</si>
  <si>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</si>
  <si>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</si>
  <si>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</si>
  <si>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</si>
  <si>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</si>
  <si>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</si>
  <si>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</si>
  <si>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</si>
  <si>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</si>
  <si>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</si>
  <si>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</si>
  <si>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</si>
  <si>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</si>
  <si>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</si>
  <si>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</si>
  <si>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</si>
  <si>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</si>
  <si>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</si>
  <si>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</si>
  <si>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</si>
  <si>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</si>
  <si>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</si>
  <si>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</si>
  <si>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</si>
  <si>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</si>
  <si>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</si>
  <si>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</si>
  <si>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</si>
  <si>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</si>
  <si>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</si>
  <si>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</si>
  <si>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</si>
  <si>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</si>
  <si>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</si>
  <si>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</si>
  <si>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</si>
  <si>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</si>
  <si>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</si>
  <si>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</si>
  <si>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</si>
  <si>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</si>
  <si>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</si>
  <si>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</si>
  <si>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</si>
  <si>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</si>
  <si>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</si>
  <si>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</si>
  <si>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</si>
  <si>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</si>
  <si>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</si>
  <si>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</si>
  <si>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</si>
  <si>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</si>
  <si>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</si>
  <si>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</si>
  <si>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</si>
  <si>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</si>
  <si>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</si>
  <si>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</si>
  <si>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</si>
  <si>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</si>
  <si>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</si>
  <si>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</si>
  <si>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</si>
  <si>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</si>
  <si>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</si>
  <si>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</si>
  <si>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</si>
  <si>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</si>
  <si>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</si>
  <si>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</si>
  <si>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</si>
  <si>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</si>
  <si>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</si>
  <si>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</si>
  <si>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</si>
  <si>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</si>
  <si>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</si>
  <si>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</si>
  <si>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</si>
  <si>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</si>
  <si>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</si>
  <si>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</si>
  <si>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</si>
  <si>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</si>
  <si>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</si>
  <si>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</si>
  <si>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</si>
  <si>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</si>
  <si>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</si>
  <si>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</si>
  <si>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</si>
  <si>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</si>
  <si>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</si>
  <si>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</si>
  <si>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</si>
  <si>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</si>
  <si>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</si>
  <si>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</si>
  <si>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</si>
  <si>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</si>
  <si>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</si>
  <si>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</si>
  <si>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</si>
  <si>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</si>
  <si>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</si>
  <si>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</si>
  <si>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</si>
  <si>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</si>
  <si>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</si>
  <si>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</si>
  <si>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</si>
  <si>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</si>
  <si>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</si>
  <si>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</si>
  <si>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</si>
  <si>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</si>
  <si>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</si>
  <si>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</si>
  <si>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</si>
  <si>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</si>
  <si>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</si>
  <si>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</si>
  <si>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</si>
  <si>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</si>
  <si>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</si>
  <si>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</si>
  <si>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</si>
  <si>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</si>
  <si>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</si>
  <si>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</si>
  <si>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</si>
  <si>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</si>
  <si>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</si>
  <si>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</si>
  <si>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</si>
  <si>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</si>
  <si>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</si>
  <si>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</si>
  <si>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</si>
  <si>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</si>
  <si>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</si>
  <si>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</si>
  <si>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</si>
  <si>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</si>
  <si>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</si>
  <si>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</si>
  <si>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</si>
  <si>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</si>
  <si>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</si>
  <si>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</si>
  <si>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</si>
  <si>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</si>
  <si>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</si>
  <si>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</si>
  <si>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</si>
  <si>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</si>
  <si>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</si>
  <si>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</si>
  <si>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</si>
  <si>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</si>
  <si>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</si>
  <si>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</si>
  <si>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</si>
  <si>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</si>
  <si>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</si>
  <si>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</si>
  <si>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</si>
  <si>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</si>
  <si>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</si>
  <si>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</si>
  <si>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</si>
  <si>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</si>
  <si>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</si>
  <si>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</si>
  <si>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</si>
  <si>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</si>
  <si>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</si>
  <si>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</si>
  <si>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</si>
  <si>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</si>
  <si>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</si>
  <si>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</si>
  <si>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</si>
  <si>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</si>
  <si>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</si>
  <si>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</si>
  <si>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</si>
  <si>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</si>
  <si>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</si>
  <si>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</si>
  <si>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</si>
  <si>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</si>
  <si>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</si>
  <si>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</si>
  <si>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</si>
  <si>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</si>
  <si>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</si>
  <si>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</si>
  <si>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</si>
  <si>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</si>
  <si>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</si>
  <si>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</si>
  <si>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</si>
  <si>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</si>
  <si>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</si>
  <si>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</si>
  <si>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</si>
  <si>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</si>
  <si>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</si>
  <si>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</si>
  <si>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</si>
  <si>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</si>
  <si>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</si>
  <si>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</si>
  <si>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</si>
  <si>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</si>
  <si>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</si>
  <si>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</si>
  <si>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</si>
  <si>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</si>
  <si>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</si>
  <si>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</si>
  <si>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</si>
  <si>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</si>
  <si>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</si>
  <si>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</si>
  <si>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</si>
  <si>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</si>
  <si>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</si>
  <si>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</si>
  <si>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</si>
  <si>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</si>
  <si>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</si>
  <si>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</si>
  <si>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</si>
  <si>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</si>
  <si>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</si>
  <si>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</si>
  <si>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</si>
  <si>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</si>
  <si>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</si>
  <si>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</si>
  <si>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</si>
  <si>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</si>
  <si>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</si>
  <si>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</si>
  <si>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</si>
  <si>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</si>
  <si>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</si>
  <si>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</si>
  <si>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</si>
  <si>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</si>
  <si>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</si>
  <si>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</si>
  <si>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</si>
  <si>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</si>
  <si>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</si>
  <si>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</si>
  <si>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</si>
  <si>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</si>
  <si>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</si>
  <si>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</si>
  <si>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</si>
  <si>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</si>
  <si>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</si>
  <si>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</si>
  <si>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</si>
  <si>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</si>
  <si>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</si>
  <si>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</si>
  <si>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</si>
  <si>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</si>
  <si>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</si>
  <si>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</si>
  <si>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</si>
  <si>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</si>
  <si>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</si>
  <si>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</si>
  <si>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</si>
  <si>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</si>
  <si>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</si>
  <si>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</si>
  <si>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</si>
  <si>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</si>
  <si>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</si>
  <si>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</si>
  <si>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</si>
  <si>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</si>
  <si>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</si>
  <si>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</si>
  <si>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</si>
  <si>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</si>
  <si>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</si>
  <si>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</si>
  <si>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</si>
  <si>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</si>
  <si>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</si>
  <si>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</si>
  <si>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</si>
  <si>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</si>
  <si>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</si>
  <si>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</si>
  <si>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</si>
  <si>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</si>
  <si>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</si>
  <si>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</si>
  <si>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</si>
  <si>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</si>
  <si>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</si>
  <si>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</si>
  <si>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</si>
  <si>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</si>
  <si>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</si>
  <si>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</si>
  <si>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</si>
  <si>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</si>
  <si>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</si>
  <si>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</si>
  <si>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</si>
  <si>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</si>
  <si>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</si>
  <si>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</si>
  <si>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</si>
  <si>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</si>
  <si>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</si>
  <si>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</si>
  <si>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</si>
  <si>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</si>
  <si>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</si>
  <si>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</si>
  <si>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</si>
  <si>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</si>
  <si>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</si>
  <si>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</si>
  <si>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</si>
  <si>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</si>
  <si>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</si>
  <si>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</si>
  <si>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</si>
  <si>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</si>
  <si>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</si>
  <si>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</si>
  <si>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</si>
  <si>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</si>
  <si>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</si>
  <si>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</si>
  <si>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</si>
  <si>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</si>
  <si>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</si>
  <si>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</si>
  <si>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</si>
  <si>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</si>
  <si>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</si>
  <si>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</si>
  <si>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</si>
  <si>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</si>
  <si>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</si>
  <si>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</si>
  <si>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</si>
  <si>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</si>
  <si>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</si>
  <si>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</si>
  <si>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</si>
  <si>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</si>
  <si>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</si>
  <si>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</si>
  <si>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</si>
  <si>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</si>
  <si>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</si>
  <si>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</si>
  <si>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</si>
  <si>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</si>
  <si>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</si>
  <si>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</si>
  <si>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</si>
  <si>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</si>
  <si>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</si>
  <si>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</si>
  <si>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</si>
  <si>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</si>
  <si>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</si>
  <si>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</si>
  <si>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</si>
  <si>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</si>
  <si>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</si>
  <si>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</si>
  <si>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</si>
  <si>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</si>
  <si>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</si>
  <si>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</si>
  <si>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</si>
  <si>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</si>
  <si>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</si>
  <si>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</si>
  <si>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</si>
  <si>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</si>
  <si>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</si>
  <si>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</si>
  <si>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</si>
  <si>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</si>
  <si>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</si>
  <si>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</si>
  <si>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</si>
  <si>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</si>
  <si>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</si>
  <si>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</si>
  <si>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</si>
  <si>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</si>
  <si>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</si>
  <si>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</si>
  <si>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</si>
  <si>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</si>
  <si>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</si>
  <si>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</si>
  <si>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</si>
  <si>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</si>
  <si>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</si>
  <si>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</si>
  <si>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</si>
  <si>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</si>
  <si>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</si>
  <si>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</si>
  <si>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</si>
  <si>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</si>
  <si>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</si>
  <si>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</si>
  <si>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</si>
  <si>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</si>
  <si>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</si>
  <si>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</si>
  <si>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</si>
  <si>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</si>
  <si>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</si>
  <si>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</si>
  <si>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</si>
  <si>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</si>
  <si>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</si>
  <si>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</si>
  <si>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</si>
  <si>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</si>
  <si>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</si>
  <si>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</si>
  <si>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</si>
  <si>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</si>
  <si>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</si>
  <si>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</si>
  <si>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</si>
  <si>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</si>
  <si>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</si>
  <si>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</si>
  <si>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</si>
  <si>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</si>
  <si>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</si>
  <si>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</si>
  <si>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</si>
  <si>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</si>
  <si>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</si>
  <si>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</si>
  <si>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</si>
  <si>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</si>
  <si>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</si>
  <si>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</si>
  <si>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</si>
  <si>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</si>
  <si>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</si>
  <si>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</si>
  <si>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</si>
  <si>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</si>
  <si>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</si>
  <si>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</si>
  <si>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</si>
  <si>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</si>
  <si>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</si>
  <si>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</si>
  <si>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</si>
  <si>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</si>
  <si>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</si>
  <si>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</si>
  <si>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</si>
  <si>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</si>
  <si>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</si>
  <si>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</si>
  <si>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</si>
  <si>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</si>
  <si>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</si>
  <si>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</si>
  <si>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</si>
  <si>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</si>
  <si>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PCM-20251119-00000076</t>
  </si>
  <si>
    <t xml:space="preserve">EM team at site </t>
  </si>
  <si>
    <t>PCM-20251118-00002052</t>
  </si>
  <si>
    <t xml:space="preserve">Site located in deep desert &amp; dangerous area , under night access / team will check morning 			</t>
  </si>
  <si>
    <t>TT-20251118-01473</t>
  </si>
  <si>
    <t xml:space="preserve">ETA 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</si>
</sst>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8" totalsRowShown="0" headerRowDxfId="15" dataDxfId="14" headerRowBorderDxfId="12" tableBorderDxfId="13">
  <autoFilter ref="A1:L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317.15818935185234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45980.106615277778</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45980.106615277778</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45980.106615277778</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45980.106615277778</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45980.106615277778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45980.106615277778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45980.106615277778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45980.106615277778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45980.106615277778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45980.106615277778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45980.106615277778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45980.106615277778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45980.106615277778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45980.106615277778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45980.106615277778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45980.106615277778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45980.106615277778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45980.106615277778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45980.106615277778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45980.106615277778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45980.106615277778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45980.106615277778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45980.106615277778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45980.106615277778</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45980.106615277778</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45980.106615277778</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45980.106615277778</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45980.106615277778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45980.106615277778</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45980.106615277778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45980.106615277778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45980.106615277778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45980.106615277778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45980.106615277778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45980.106615277778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45980.106615277778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45980.106615277778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45980.106615277778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45980.106615277778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45980.106615277778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45980.106615277778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45980.106615277778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45980.106615277778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45980.106615277778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45980.106615277778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45980.106615277778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45980.106615277778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45980.106615277778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45980.106615277778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45980.106615277778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45980.106615277778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45980.106615277778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45980.106615277778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45980.106615277778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45980.106615277778</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0D89D6FC-00A7-4DEA-9994-5A846CEC3A9D}"/>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155.10677731481701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45980.106615277778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41"/>
      <c r="E5" s="102"/>
      <c r="F5" s="103"/>
      <c r="G5" s="104">
        <f ca="1">IFERROR(NOW()-F5,"-")</f>
        <v>45980.106615277778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45980.106615277778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45980.106615277778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45980.106615277778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45980.106615277778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45980.106615277778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45980.106615277778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45980.106615277778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45980.106615277778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45980.106615277778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45980.106615277778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45980.106615277778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45980.106615277778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45980.106615277778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45980.106615277778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45980.106615277778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45980.106615277778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45980.106615277778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45980.106615277778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45980.106615277778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45980.106615277778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45980.106615277778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45980.106615277778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45980.106615277778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45980.106615277778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45980.106615277778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45980.106615277778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45980.106615277778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45980.106615277778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45980.106615277778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45980.106615277778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45980.106615277778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45980.106615277778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45980.106615277778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45980.106615277778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45980.106615277778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45980.106615277778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45980.106615277778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45980.106615277778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45980.106615277778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45980.106615277778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45980.106615277778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45980.106615277778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45980.106615277778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45980.106615277778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45980.106615277778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45980.106615277778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45980.106615277778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45980.106615277778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45980.106615277778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45980.106615277778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45980.106615277778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45980.106615277778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45980.106615277778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45980.106615277778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45980.106615277778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45980.106615277778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45980.106615277778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45980.106615277778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45980.106615277778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45980.106615277778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45980.106615277778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45980.106615277778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45980.106615277778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45980.106615277778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45980.106615277778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45980.106615277778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45980.106615277778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45980.106615277778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45980.106615277778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45980.106615277778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45980.106615277778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45980.106615277778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45980.106615277778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45980.106615277778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45980.106615277778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45980.106615277778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45980.106615277778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45980.106615277778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45980.106615277778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45980.106615277778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45980.106615277778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45980.106615277778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45980.106615277778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45980.106615277778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45980.106615277778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45980.106615277778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45980.106615277778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45980.106615277778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45980.106615277778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45980.106615277778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45980.106615277778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45980.106615277778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45980.106615277778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45980.106615277778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45980.106615277778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45980.106615277778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45980.106615277778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45980.106615277778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45980.106615277778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45980.106615277778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45980.106615277778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45980.106615277778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45980.106615277778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45980.106615277778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45980.106615277778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45980.106615277778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45980.106615277778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45980.106615277778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45980.106615277778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45980.106615277778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45980.106615277778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45980.106615277778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45980.106615277778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45980.106615277778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45980.106615277778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45980.106615277778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45980.106615277778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45980.106615277778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45980.106615277778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45980.106615277778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45980.106615277778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45980.106615277778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45980.106615277778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45980.106615277778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45980.106615277778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45980.106615277778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45980.106615277778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45980.106615277778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45980.106615277778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45980.106615277778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45980.106615277778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45980.106615277778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45980.106615277778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45980.106615277778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45980.106615277778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45980.106615277778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45980.106615277778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45980.106615277778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45980.106615277778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45980.106615277778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45980.106615277778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45980.106615277778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45980.106615277778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45980.106615277778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45980.106615277778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45980.106615277778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45980.106615277778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45980.106615277778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45980.106615277778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45980.106615277778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45980.106615277778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45980.106615277778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45980.106615277778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45980.106615277778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45980.106615277778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45980.106615277778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45980.106615277778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45980.106615277778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45980.106615277778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45980.106615277778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45980.106615277778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45980.106615277778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45980.106615277778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45980.106615277778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45980.106615277778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45980.106615277778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45980.106615277778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45980.106615277778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45980.106615277778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45980.106615277778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45980.106615277778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45980.106615277778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45980.106615277778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45980.106615277778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45980.106615277778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45980.106615277778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45980.106615277778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45980.106615277778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45980.106615277778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45980.106615277778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45980.106615277778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45980.106615277778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45980.106615277778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45980.106615277778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45980.106615277778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45980.106615277778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45980.106615277778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45980.106615277778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45980.106615277778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45980.106615277778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R3</v>
      </c>
      <c r="C2" s="18"/>
      <c r="D2" s="61" t="s">
        <v>14076</v>
      </c>
      <c r="E2" s="61"/>
      <c r="F2" s="20"/>
      <c r="G2" s="21">
        <f t="shared" ref="G2:G3" ca="1" si="0">IFERROR(NOW()-F2,"-")</f>
        <v>45980.106615277778</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45980.106615277778</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45980.106615277778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45980.106615277778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45980.106615277778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45980.106615277778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45980.106615277778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45980.106615277778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45980.106615277778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45980.106615277778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45980.106615277778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45980.106615277778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45980.106615277778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45980.106615277778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45980.106615277778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45980.106615277778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45980.106615277778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45980.106615277778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45980.106615277778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45980.106615277778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45980.106615277778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45980.106615277778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45980.106615277778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45980.106615277778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45980.106615277778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45980.106615277778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45980.106615277778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45980.106615277778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45980.106615277778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45980.106615277778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45980.106615277778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45980.106615277778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45980.106615277778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45980.106615277778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45980.106615277778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45980.106615277778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45980.106615277778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45980.106615277778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45980.106615277778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45980.106615277778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45980.106615277778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45980.106615277778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45980.106615277778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45980.106615277778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45980.106615277778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45980.106615277778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45980.106615277778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45980.106615277778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45980.106615277778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45980.106615277778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45980.106615277778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45980.106615277778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45980.106615277778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45980.106615277778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45980.106615277778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45980.106615277778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45980.106615277778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45980.106615277778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45980.106615277778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45980.106615277778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45980.106615277778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45980.106615277778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45980.106615277778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45980.106615277778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45980.106615277778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45980.106615277778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45980.106615277778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45980.106615277778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45980.106615277778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45980.106615277778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45980.106615277778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45980.106615277778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45980.106615277778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45980.106615277778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45980.106615277778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45980.106615277778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45980.106615277778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45980.106615277778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45980.106615277778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45980.106615277778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45980.106615277778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45980.106615277778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45980.106615277778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45980.106615277778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45980.106615277778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45980.106615277778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45980.106615277778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45980.106615277778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45980.106615277778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45980.106615277778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45980.106615277778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45980.106615277778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45980.106615277778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45980.106615277778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45980.106615277778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45980.106615277778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45980.106615277778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45980.106615277778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45980.106615277778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45980.106615277778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45980.106615277778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45980.106615277778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45980.106615277778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45980.106615277778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45980.106615277778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45980.106615277778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45980.106615277778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45980.106615277778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45980.106615277778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45980.106615277778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45980.106615277778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45980.106615277778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45980.106615277778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45980.106615277778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45980.106615277778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45980.106615277778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45980.106615277778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45980.106615277778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45980.106615277778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45980.106615277778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45980.106615277778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45980.106615277778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45980.106615277778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45980.106615277778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45980.106615277778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45980.106615277778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45980.106615277778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45980.106615277778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45980.106615277778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45980.106615277778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45980.106615277778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45980.106615277778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45980.106615277778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45980.106615277778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45980.106615277778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45980.106615277778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45980.106615277778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45980.106615277778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45980.106615277778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45980.106615277778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45980.106615277778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45980.106615277778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45980.106615277778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45980.106615277778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45980.106615277778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45980.106615277778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45980.106615277778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45980.106615277778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45980.106615277778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45980.106615277778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45980.106615277778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45980.106615277778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45980.106615277778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45980.106615277778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45980.106615277778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45980.106615277778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45980.106615277778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45980.106615277778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45980.106615277778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45980.106615277778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45980.106615277778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45980.106615277778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45980.106615277778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45980.106615277778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45980.106615277778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45980.106615277778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45980.106615277778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45980.106615277778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45980.106615277778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45980.106615277778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45980.106615277778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45980.106615277778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45980.106615277778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45980.106615277778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45980.106615277778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45980.106615277778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45980.106615277778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45980.106615277778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45980.106615277778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45980.106615277778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45980.106615277778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45980.106615277778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45980.106615277778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45980.106615277778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45980.106615277778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45980.106615277778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45980.106615277778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45980.106615277778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45980.106615277778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45980.106615277778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45980.106615277778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45980.106615277778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45980.106615277778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45980.106615277778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45980.106615277778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45980.106615277778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45980.106615277778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45980.106615277778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45980.106615277778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45980.106615277778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45980.106615277778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45980.106615277778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45980.106615277778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45980.106615277778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45980.106615277778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45980.106615277778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45980.106615277778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45980.106615277778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45980.106615277778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45980.106615277778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45980.106615277778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45980.106615277778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45980.106615277778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45980.106615277778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45980.106615277778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45980.106615277778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45980.106615277778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45980.106615277778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45980.106615277778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45980.106615277778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45980.106615277778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45980.106615277778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45980.106615277778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45980.106615277778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45980.106615277778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45980.106615277778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45980.106615277778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45980.106615277778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45980.106615277778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45980.106615277778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45980.106615277778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45980.106615277778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45980.106615277778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45980.106615277778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45980.106615277778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45980.106615277778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45980.106615277778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45980.106615277778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45980.106615277778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45980.106615277778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45980.106615277778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45980.106615277778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45980.106615277778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45980.106615277778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45980.106615277778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45980.106615277778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45980.106615277778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45980.106615277778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45980.106615277778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45980.106615277778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45980.106615277778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45980.106615277778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45980.106615277778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45980.106615277778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45980.106615277778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45980.106615277778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45980.106615277778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45980.106615277778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45980.106615277778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45980.106615277778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45980.106615277778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45980.106615277778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45980.106615277778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45980.106615277778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45980.106615277778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45980.106615277778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45980.106615277778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45980.106615277778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45980.106615277778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45980.106615277778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45980.106615277778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45980.106615277778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45980.106615277778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45980.106615277778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45980.106615277778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45980.106615277778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45980.106615277778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45980.106615277778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45980.106615277778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45980.106615277778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45980.106615277778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45980.106615277778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45980.106615277778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45980.106615277778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45980.106615277778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45980.106615277778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45980.106615277778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45980.106615277778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45980.106615277778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45980.106615277778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45980.106615277778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45980.106615277778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45980.106615277778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45980.106615277778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45980.106615277778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45980.106615277778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45980.106615277778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45980.106615277778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45980.106615277778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45980.106615277778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45980.106615277778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45980.106615277778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45980.106615277778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45980.106615277778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45980.106615277778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45980.106615277778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45980.106615277778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45980.106615277778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45980.106615277778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45980.106615277778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45980.106615277778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45980.106615277778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45980.106615277778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45980.106615277778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45980.106615277778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45980.106615277778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45980.106615277778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45980.106615277778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45980.106615277778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45980.106615277778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45980.106615277778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45980.106615277778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45980.106615277778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45980.106615277778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45980.106615277778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45980.106615277778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45980.106615277778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45980.106615277778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45980.106615277778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45980.106615277778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45980.106615277778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45980.106615277778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45980.106615277778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45980.106615277778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45980.106615277778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45980.106615277778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45980.106615277778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45980.106615277778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45980.106615277778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45980.106615277778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45980.106615277778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45980.106615277778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45980.106615277778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45980.106615277778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45980.106615277778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45980.106615277778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45980.106615277778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45980.106615277778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45980.106615277778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45980.106615277778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45980.106615277778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45980.106615277778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45980.106615277778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45980.106615277778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45980.106615277778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45980.106615277778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45980.106615277778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45980.106615277778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45980.106615277778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45980.106615277778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45980.106615277778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45980.106615277778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45980.106615277778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45980.106615277778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45980.106615277778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45980.106615277778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45980.106615277778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45980.106615277778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45980.106615277778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45980.106615277778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45980.106615277778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45980.106615277778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45980.106615277778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45980.106615277778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45980.106615277778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45980.106615277778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45980.106615277778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45980.106615277778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45980.106615277778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45980.106615277778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45980.106615277778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45980.106615277778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45980.106615277778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45980.106615277778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45980.106615277778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45980.106615277778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45980.106615277778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45980.106615277778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45980.106615277778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45980.106615277778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45980.106615277778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45980.106615277778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45980.106615277778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45980.106615277778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45980.106615277778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45980.106615277778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45980.106615277778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45980.106615277778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45980.106615277778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45980.106615277778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45980.106615277778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45980.106615277778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45980.106615277778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45980.106615277778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45980.106615277778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45980.106615277778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45980.106615277778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45980.106615277778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45980.106615277778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45980.106615277778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45980.106615277778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45980.106615277778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45980.106615277778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45980.106615277778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45980.106615277778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45980.106615277778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45980.106615277778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45980.106615277778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45980.106615277778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45980.106615277778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45980.106615277778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45980.106615277778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45980.106615277778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45980.106615277778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45980.106615277778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45980.106615277778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45980.106615277778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45980.106615277778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45980.106615277778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45980.106615277778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45980.106615277778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45980.106615277778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45980.106615277778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45980.106615277778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45980.106615277778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45980.106615277778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45980.106615277778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45980.106615277778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45980.106615277778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45980.106615277778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45980.106615277778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45980.106615277778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45980.106615277778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45980.106615277778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45980.106615277778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45980.106615277778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45980.106615277778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45980.106615277778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45980.106615277778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45980.106615277778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45980.106615277778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45980.106615277778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45980.106615277778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45980.106615277778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45980.106615277778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45980.106615277778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45980.106615277778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45980.106615277778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45980.106615277778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45980.106615277778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45980.106615277778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45980.106615277778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45980.106615277778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45980.106615277778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45980.106615277778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45980.106615277778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45980.106615277778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45980.106615277778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45980.106615277778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45980.106615277778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45980.106615277778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45980.106615277778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45980.106615277778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45980.106615277778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45980.106615277778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45980.106615277778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45980.106615277778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45980.106615277778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45980.106615277778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45980.106615277778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45980.106615277778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45980.106615277778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45980.106615277778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45980.106615277778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45980.106615277778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45980.106615277778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45980.106615277778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45980.106615277778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45980.106615277778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45980.106615277778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45980.106615277778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45980.106615277778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45980.106615277778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45980.106615277778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45980.106615277778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45980.106615277778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45980.106615277778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45980.106615277778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45980.106615277778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45980.106615277778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45980.106615277778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45980.106615277778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45980.106615277778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45980.106615277778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45980.106615277778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45980.106615277778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45980.106615277778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45980.106615277778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45980.106615277778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45980.106615277778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45980.106615277778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45980.106615277778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45980.106615277778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45980.106615277778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45980.106615277778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45980.106615277778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45980.106615277778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45980.106615277778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45980.106615277778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45980.106615277778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45980.106615277778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45980.106615277778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45980.106615277778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45980.106615277778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45980.106615277778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45980.106615277778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45980.106615277778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45980.106615277778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45980.106615277778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45980.106615277778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45980.106615277778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45980.106615277778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45980.106615277778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45980.106615277778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45980.106615277778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45980.106615277778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45980.106615277778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45980.106615277778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45980.106615277778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45980.106615277778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45980.106615277778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45980.106615277778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45980.106615277778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45980.106615277778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45980.106615277778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45980.106615277778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45980.106615277778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45980.106615277778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45980.106615277778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45980.106615277778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45980.106615277778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45980.106615277778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45980.106615277778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45980.106615277778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45980.106615277778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45980.106615277778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45980.106615277778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45980.106615277778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45980.106615277778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45980.106615277778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45980.106615277778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45980.106615277778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45980.106615277778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45980.106615277778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45980.106615277778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45980.106615277778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45980.106615277778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45980.106615277778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45980.106615277778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45980.106615277778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45980.106615277778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45980.106615277778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45980.106615277778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45980.106615277778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45980.106615277778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45980.106615277778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45980.106615277778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45980.106615277778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45980.106615277778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45980.106615277778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45980.106615277778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45980.106615277778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45980.106615277778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45980.106615277778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45980.106615277778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45980.106615277778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45980.106615277778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45980.106615277778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45980.106615277778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45980.106615277778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45980.106615277778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45980.106615277778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45980.106615277778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45980.106615277778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45980.106615277778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45980.106615277778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45980.106615277778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45980.106615277778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45980.106615277778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45980.106615277778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45980.106615277778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45980.106615277778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45980.106615277778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45980.106615277778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45980.106615277778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45980.106615277778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45980.106615277778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45980.106615277778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45980.106615277778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45980.106615277778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45980.106615277778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45980.106615277778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45980.106615277778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45980.106615277778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45980.106615277778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45980.106615277778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45980.106615277778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45980.106615277778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45980.106615277778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45980.106615277778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45980.106615277778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45980.106615277778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45980.106615277778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45980.106615277778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45980.106615277778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45980.106615277778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45980.106615277778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45980.106615277778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45980.106615277778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45980.106615277778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45980.106615277778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45980.106615277778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45980.106615277778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45980.106615277778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45980.106615277778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45980.106615277778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45980.106615277778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45980.106615277778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45980.106615277778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45980.106615277778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45980.106615277778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45980.106615277778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45980.106615277778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45980.106615277778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45980.106615277778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45980.106615277778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45980.106615277778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45980.106615277778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45980.106615277778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45980.106615277778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45980.106615277778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45980.106615277778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45980.106615277778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45980.106615277778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45980.106615277778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45980.106615277778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45980.106615277778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45980.106615277778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45980.106615277778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45980.106615277778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45980.106615277778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45980.106615277778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45980.106615277778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45980.106615277778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45980.106615277778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45980.106615277778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45980.106615277778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45980.106615277778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45980.106615277778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45980.106615277778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45980.106615277778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45980.106615277778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45980.106615277778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45980.106615277778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45980.106615277778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45980.106615277778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45980.106615277778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45980.106615277778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45980.106615277778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45980.106615277778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45980.106615277778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45980.106615277778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45980.106615277778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45980.106615277778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45980.106615277778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45980.106615277778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45980.106615277778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45980.106615277778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45980.106615277778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45980.106615277778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45980.106615277778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45980.106615277778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45980.106615277778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45980.106615277778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45980.106615277778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45980.106615277778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45980.106615277778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45980.106615277778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45980.106615277778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45980.106615277778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45980.106615277778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45980.106615277778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45980.106615277778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45980.106615277778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45980.106615277778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45980.106615277778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45980.106615277778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45980.106615277778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45980.106615277778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45980.106615277778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45980.106615277778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45980.106615277778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45980.106615277778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45980.106615277778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45980.106615277778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45980.106615277778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45980.106615277778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45980.106615277778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45980.106615277778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45980.106615277778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45980.106615277778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45980.106615277778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45980.106615277778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45980.106615277778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45980.106615277778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45980.106615277778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45980.106615277778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45980.106615277778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45980.106615277778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45980.106615277778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45980.106615277778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45980.106615277778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45980.106615277778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45980.106615277778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45980.106615277778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45980.106615277778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45980.106615277778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45980.106615277778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45980.106615277778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45980.106615277778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45980.106615277778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45980.106615277778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45980.106615277778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45980.106615277778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45980.106615277778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45980.106615277778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45980.106615277778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45980.106615277778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45980.106615277778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45980.106615277778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45980.106615277778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45980.106615277778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45980.106615277778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45980.106615277778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45980.106615277778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45980.106615277778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45980.106615277778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45980.106615277778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45980.106615277778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45980.106615277778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45980.106615277778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45980.106615277778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45980.106615277778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45980.106615277778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45980.106615277778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45980.106615277778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45980.106615277778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45980.106615277778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45980.106615277778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45980.106615277778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45980.106615277778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45980.106615277778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45980.106615277778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45980.106615277778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45980.106615277778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45980.106615277778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45980.106615277778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45980.106615277778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45980.106615277778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45980.106615277778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45980.106615277778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45980.106615277778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45980.106615277778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45980.106615277778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45980.106615277778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45980.106615277778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45980.106615277778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45980.106615277778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45980.106615277778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45980.106615277778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45980.106615277778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45980.106615277778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45980.106615277778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45980.106615277778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45980.106615277778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45980.106615277778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45980.106615277778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45980.106615277778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45980.106615277778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45980.106615277778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45980.106615277778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45980.106615277778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45980.106615277778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45980.106615277778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45980.106615277778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45980.106615277778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45980.106615277778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45980.106615277778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45980.106615277778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45980.106615277778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45980.106615277778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45980.106615277778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45980.106615277778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45980.106615277778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45980.106615277778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45980.106615277778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45980.106615277778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45980.106615277778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45980.106615277778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45980.106615277778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45980.106615277778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45980.106615277778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45980.106615277778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45980.106615277778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45980.106615277778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45980.106615277778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45980.106615277778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45980.106615277778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45980.106615277778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45980.106615277778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45980.106615277778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45980.106615277778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45980.106615277778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45980.106615277778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45980.106615277778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45980.106615277778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45980.106615277778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45980.106615277778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45980.106615277778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45980.106615277778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45980.106615277778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45980.106615277778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45980.106615277778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45980.106615277778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45980.106615277778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45980.106615277778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45980.106615277778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45980.106615277778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45980.106615277778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45980.106615277778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45980.106615277778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45980.106615277778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45980.106615277778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45980.106615277778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45980.106615277778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45980.106615277778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45980.106615277778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45980.106615277778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45980.106615277778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45980.106615277778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45980.106615277778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45980.106615277778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45980.106615277778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45980.106615277778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45980.106615277778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45980.106615277778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45980.106615277778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45980.106615277778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45980.106615277778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45980.106615277778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45980.106615277778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45980.106615277778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45980.106615277778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45980.106615277778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45980.106615277778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45980.106615277778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45980.106615277778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45980.106615277778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45980.106615277778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45980.106615277778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45980.106615277778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45980.106615277778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45980.106615277778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45980.106615277778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45980.106615277778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45980.106615277778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45980.106615277778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45980.106615277778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45980.106615277778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45980.106615277778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45980.106615277778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45980.106615277778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45980.106615277778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45980.106615277778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45980.106615277778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45980.106615277778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45980.106615277778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45980.106615277778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45980.106615277778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45980.106615277778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45980.106615277778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45980.106615277778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45980.106615277778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45980.106615277778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45980.106615277778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45980.106615277778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45980.106615277778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45980.106615277778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45980.106615277778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45980.106615277778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45980.106615277778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45980.106615277778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45980.106615277778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45980.106615277778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45980.106615277778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45980.106615277778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45980.106615277778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45980.106615277778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45980.106615277778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45980.106615277778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45980.106615277778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45980.106615277778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45980.106615277778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45980.106615277778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45980.106615277778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45980.106615277778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45980.106615277778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45980.106615277778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45980.106615277778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45980.106615277778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45980.106615277778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45980.106615277778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45980.106615277778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45980.106615277778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45980.106615277778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45980.106615277778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45980.106615277778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45980.106615277778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45980.106615277778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45980.106615277778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45980.106615277778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45980.106615277778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45980.106615277778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45980.106615277778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45980.106615277778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45980.106615277778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45980.106615277778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45980.106615277778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45980.106615277778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45980.106615277778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45980.106615277778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45980.106615277778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45980.106615277778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45980.106615277778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45980.106615277778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45980.106615277778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45980.106615277778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45980.106615277778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45980.106615277778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45980.106615277778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45980.106615277778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45980.106615277778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45980.106615277778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45980.106615277778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45980.106615277778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45980.106615277778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45980.106615277778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45980.106615277778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45980.106615277778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45980.106615277778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45980.106615277778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45980.106615277778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45980.106615277778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45980.106615277778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45980.106615277778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45980.106615277778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45980.106615277778</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276.62589768518228</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36966</v>
      </c>
      <c r="E3" s="94" t="s">
        <v>39100</v>
      </c>
      <c r="F3" s="95">
        <v>45980.052881944444</v>
      </c>
      <c r="G3" s="96">
        <f ca="1">IFERROR(NOW()-F3,"")</f>
        <v>5.3733333334093913E-2</v>
      </c>
      <c r="H3" s="95">
        <v>45980.056087962963</v>
      </c>
      <c r="I3" s="113" t="str">
        <f>IFERROR(VLOOKUP(D3,DB!A:F,6,0),"")</f>
        <v>SCECO</v>
      </c>
      <c r="J3" s="113" t="str">
        <f>IFERROR(VLOOKUP(D3,DB!A:G,7,0),"")</f>
        <v>Dead</v>
      </c>
      <c r="K3" s="97" t="s">
        <v>39108</v>
      </c>
      <c r="L3" s="91" t="str">
        <f>IFERROR(VLOOKUP(D3,DB!A:I,9,0),"")</f>
        <v>Latis</v>
      </c>
    </row>
    <row r="4" spans="1:16" ht="15" customHeight="1">
      <c r="A4" s="113"/>
      <c r="B4" s="113" t="str">
        <f>IFERROR(VLOOKUP(D4,DB!A:K,11,0),"")</f>
        <v/>
      </c>
      <c r="C4" s="93"/>
      <c r="D4" s="91"/>
      <c r="E4" s="94"/>
      <c r="F4" s="95"/>
      <c r="G4" s="96">
        <f ca="1">IFERROR(NOW()-F4,"")</f>
        <v>45980.106615277778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45980.106615277778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45980.106615277778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45980.106615277778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45980.106615277778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45980.106615277778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45980.106615277778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45980.106615277778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45980.106615277778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45980.106615277778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45980.106615277778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45980.106615277778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45980.106615277778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45980.106615277778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45980.106615277778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45980.106615277778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45980.106615277778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45980.106615277778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45980.106615277778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45980.106615277778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45980.106615277778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45980.106615277778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45980.106615277778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45980.106615277778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45980.106615277778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45980.106615277778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45980.106615277778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45980.106615277778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45980.106615277778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45980.106615277778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45980.106615277778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45980.106615277778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45980.106615277778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45980.106615277778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45980.106615277778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45980.106615277778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45980.106615277778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45980.106615277778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45980.106615277778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45980.106615277778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45980.106615277778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45980.106615277778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45980.106615277778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45980.106615277778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45980.106615277778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45980.106615277778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45980.106615277778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45980.106615277778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45980.106615277778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45980.106615277778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45980.106615277778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45980.106615277778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45980.106615277778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45980.106615277778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45980.106615277778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45980.106615277778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45980.106615277778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45980.106615277778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45980.106615277778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45980.106615277778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45980.106615277778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45980.106615277778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45980.106615277778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45980.106615277778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45980.106615277778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45980.106615277778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45980.106615277778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45980.106615277778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45980.106615277778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45980.106615277778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45980.106615277778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45980.106615277778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45980.106615277778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45980.106615277778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45980.106615277778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45980.106615277778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45980.106615277778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45980.106615277778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45980.106615277778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45980.106615277778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45980.106615277778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45980.106615277778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45980.106615277778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45980.106615277778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45980.106615277778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45980.106615277778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45980.106615277778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45980.106615277778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45980.106615277778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45980.106615277778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45980.106615277778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45980.106615277778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45980.106615277778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45980.106615277778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45980.106615277778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45980.106615277778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45980.106615277778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45980.106615277778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45980.106615277778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45980.106615277778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45980.106615277778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45980.106615277778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45980.106615277778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45980.106615277778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45980.106615277778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45980.106615277778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45980.106615277778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45980.106615277778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45980.106615277778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45980.106615277778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45980.106615277778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45980.106615277778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45980.106615277778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45980.106615277778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45980.106615277778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45980.106615277778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45980.106615277778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45980.106615277778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45980.106615277778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45980.106615277778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45980.106615277778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45980.106615277778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45980.106615277778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45980.106615277778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45980.106615277778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45980.106615277778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45980.106615277778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45980.106615277778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45980.106615277778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45980.106615277778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45980.106615277778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45980.106615277778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45980.106615277778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45980.106615277778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45980.106615277778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45980.106615277778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45980.106615277778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45980.106615277778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45980.106615277778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45980.106615277778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45980.106615277778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45980.106615277778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45980.106615277778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45980.106615277778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45980.106615277778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45980.106615277778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45980.106615277778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45980.106615277778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45980.106615277778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45980.106615277778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45980.106615277778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45980.106615277778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45980.106615277778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45980.106615277778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45980.106615277778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45980.106615277778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45980.106615277778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45980.106615277778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45980.106615277778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45980.106615277778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45980.106615277778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45980.106615277778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45980.106615277778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45980.106615277778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45980.106615277778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45980.106615277778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45980.106615277778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45980.106615277778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45980.106615277778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45980.106615277778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45980.106615277778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45980.106615277778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45980.106615277778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45980.106615277778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45980.106615277778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45980.106615277778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45980.106615277778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45980.106615277778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45980.106615277778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45980.106615277778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45980.106615277778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45980.106615277778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45980.106615277778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45980.106615277778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45980.106615277778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45980.106615277778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45980.106615277778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45980.106615277778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45980.106615277778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45980.106615277778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45980.106615277778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45980.106615277778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45980.106615277778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45980.106615277778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45980.106615277778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45980.106615277778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45980.106615277778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45980.106615277778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45980.106615277778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45980.106615277778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45980.106615277778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45980.106615277778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45980.106615277778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45980.106615277778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45980.106615277778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45980.106615277778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45980.106615277778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45980.106615277778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45980.106615277778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45980.106615277778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45980.106615277778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45980.106615277778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45980.106615277778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45980.106615277778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45980.106615277778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45980.106615277778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45980.106615277778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45980.106615277778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45980.106615277778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45980.106615277778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45980.106615277778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45980.106615277778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45980.106615277778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45980.106615277778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45980.106615277778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45980.106615277778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45980.106615277778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45980.106615277778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45980.106615277778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45980.106615277778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45980.106615277778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45980.106615277778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45980.106615277778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45980.106615277778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45980.106615277778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45980.106615277778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45980.106615277778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45980.106615277778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45980.106615277778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45980.106615277778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45980.106615277778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45980.106615277778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45980.106615277778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45980.106615277778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45980.106615277778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45980.106615277778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45980.106615277778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45980.106615277778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45980.106615277778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45980.106615277778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45980.106615277778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45980.106615277778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45980.106615277778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45980.106615277778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45980.106615277778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45980.106615277778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45980.106615277778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45980.106615277778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45980.106615277778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45980.106615277778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45980.106615277778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45980.106615277778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45980.106615277778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45980.106615277778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45980.106615277778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45980.106615277778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45980.106615277778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45980.106615277778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45980.106615277778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45980.106615277778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45980.106615277778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45980.106615277778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45980.106615277778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45980.106615277778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45980.106615277778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45980.106615277778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45980.106615277778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45980.106615277778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45980.106615277778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45980.106615277778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45980.106615277778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45980.106615277778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45980.106615277778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45980.106615277778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45980.106615277778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45980.106615277778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45980.106615277778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45980.106615277778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45980.106615277778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45980.106615277778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45980.106615277778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45980.106615277778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45980.106615277778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45980.106615277778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45980.106615277778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45980.106615277778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45980.106615277778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45980.106615277778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45980.106615277778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45980.106615277778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45980.106615277778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45980.106615277778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45980.106615277778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45980.106615277778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45980.106615277778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45980.106615277778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45980.106615277778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45980.106615277778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45980.106615277778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45980.106615277778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45980.106615277778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45980.106615277778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45980.106615277778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45980.106615277778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45980.106615277778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45980.106615277778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45980.106615277778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45980.106615277778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45980.106615277778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45980.106615277778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45980.106615277778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45980.106615277778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45980.106615277778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45980.106615277778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45980.106615277778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45980.106615277778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45980.106615277778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45980.106615277778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45980.106615277778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45980.106615277778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45980.106615277778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45980.106615277778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45980.106615277778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45980.106615277778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45980.106615277778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45980.106615277778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45980.106615277778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45980.106615277778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45980.106615277778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45980.106615277778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45980.106615277778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45980.106615277778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45980.106615277778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45980.106615277778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45980.106615277778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45980.106615277778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45980.106615277778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45980.106615277778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45980.106615277778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45980.106615277778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45980.106615277778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45980.106615277778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45980.106615277778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45980.106615277778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45980.106615277778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45980.106615277778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45980.106615277778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45980.106615277778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45980.106615277778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45980.106615277778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45980.106615277778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45980.106615277778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45980.106615277778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45980.106615277778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45980.106615277778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45980.106615277778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45980.106615277778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45980.106615277778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45980.106615277778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45980.106615277778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45980.106615277778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45980.106615277778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45980.106615277778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45980.106615277778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45980.106615277778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45980.106615277778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45980.106615277778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45980.106615277778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45980.106615277778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45980.106615277778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45980.106615277778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45980.106615277778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45980.106615277778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45980.106615277778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45980.106615277778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45980.106615277778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45980.106615277778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45980.106615277778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45980.106615277778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45980.106615277778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45980.106615277778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45980.106615277778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45980.106615277778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45980.106615277778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45980.106615277778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45980.106615277778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45980.106615277778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45980.106615277778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45980.106615277778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45980.106615277778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45980.106615277778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45980.106615277778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45980.106615277778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45980.106615277778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45980.106615277778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45980.106615277778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45980.106615277778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45980.106615277778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45980.106615277778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45980.106615277778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45980.106615277778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45980.106615277778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45980.106615277778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45980.106615277778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45980.106615277778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45980.106615277778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45980.106615277778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45980.106615277778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45980.106615277778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45980.106615277778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45980.106615277778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45980.106615277778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45980.106615277778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45980.106615277778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45980.106615277778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45980.106615277778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45980.106615277778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45980.106615277778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45980.106615277778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45980.106615277778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45980.106615277778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45980.106615277778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45980.106615277778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45980.106615277778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45980.106615277778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45980.106615277778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45980.106615277778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45980.106615277778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45980.106615277778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45980.106615277778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45980.106615277778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45980.106615277778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45980.106615277778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45980.106615277778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45980.106615277778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45980.106615277778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45980.106615277778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45980.106615277778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45980.106615277778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45980.106615277778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45980.106615277778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45980.106615277778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45980.106615277778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45980.106615277778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45980.106615277778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45980.106615277778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45980.106615277778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45980.106615277778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45980.106615277778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45980.106615277778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45980.106615277778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45980.106615277778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45980.106615277778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45980.106615277778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45980.106615277778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45980.106615277778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45980.106615277778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45980.106615277778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45980.106615277778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45980.106615277778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45980.106615277778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45980.106615277778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45980.106615277778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45980.106615277778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45980.106615277778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45980.106615277778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45980.106615277778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45980.106615277778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45980.106615277778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45980.106615277778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45980.106615277778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45980.106615277778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45980.106615277778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45980.106615277778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45980.106615277778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45980.106615277778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45980.106615277778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45980.106615277778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45980.106615277778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45980.106615277778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45980.106615277778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45980.106615277778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45980.106615277778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45980.106615277778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45980.106615277778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45980.106615277778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45980.106615277778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45980.106615277778</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9"/>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88.274555092590163</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53.917737962961837</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31.445504166666069</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2.5918120370406541</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4</v>
      </c>
      <c r="D6" s="109" t="s">
        <v>35794</v>
      </c>
      <c r="E6" s="109" t="s">
        <v>39021</v>
      </c>
      <c r="F6" s="135">
        <v>45980.049351851849</v>
      </c>
      <c r="G6" s="111">
        <f ca="1">IFERROR(NOW()-F6,"")</f>
        <v>5.7263425929704681E-2</v>
      </c>
      <c r="H6" s="135">
        <v>45980.040648148148</v>
      </c>
      <c r="I6" s="109" t="str">
        <f>IFERROR(VLOOKUP(D6,DB!A:F,6,0),"")</f>
        <v>SCECO</v>
      </c>
      <c r="J6" s="109" t="str">
        <f>IFERROR(VLOOKUP(D6,DB!A:G,7,0),"")</f>
        <v>Vandalized</v>
      </c>
      <c r="K6" s="109" t="s">
        <v>39118</v>
      </c>
      <c r="L6" s="109" t="str">
        <f>IFERROR(VLOOKUP(D6,DB!A:I,9,0),"")</f>
        <v>Latis</v>
      </c>
    </row>
    <row r="7" spans="1:13">
      <c r="A7" s="109"/>
      <c r="B7" s="109" t="str">
        <f>IFERROR(VLOOKUP(D7,DB!A:K,11,0),"")</f>
        <v/>
      </c>
      <c r="C7" s="109"/>
      <c r="D7" s="109"/>
      <c r="E7" s="109"/>
      <c r="F7" s="109"/>
      <c r="G7" s="111">
        <f ca="1">IFERROR(NOW()-F7,"")</f>
        <v>45980.106615277778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45980.106615277778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45980.106615277778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45980.106615277778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45980.106615277778</v>
      </c>
      <c r="H11" s="109"/>
      <c r="I11" s="109"/>
      <c r="J11" s="109" t="str">
        <f>IFERROR(VLOOKUP(D11,DB!A:G,7,0),"")</f>
        <v/>
      </c>
      <c r="K11" s="109"/>
      <c r="L11" s="109" t="str">
        <f>IFERROR(VLOOKUP(D11,DB!A:I,9,0),"")</f>
        <v/>
      </c>
    </row>
    <row r="12" spans="1:13">
      <c r="A12" s="109"/>
      <c r="B12" s="109" t="str">
        <f>IFERROR(VLOOKUP(D12,DB!A:K,11,0),"")</f>
        <v/>
      </c>
      <c r="C12" s="109"/>
      <c r="D12" s="109"/>
      <c r="E12" s="109"/>
      <c r="F12" s="109"/>
      <c r="G12" s="111">
        <f ca="1">IFERROR(NOW()-F12,"")</f>
        <v>45980.106615277778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45980.106615277778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45980.106615277778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45980.106615277778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45980.106615277778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45980.106615277778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45980.106615277778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45980.106615277778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45980.106615277778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45980.106615277778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45980.106615277778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45980.106615277778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45980.106615277778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45980.106615277778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45980.106615277778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45980.106615277778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45980.106615277778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45980.106615277778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45980.106615277778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45980.106615277778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45980.106615277778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45980.106615277778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45980.106615277778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45980.106615277778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45980.106615277778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45980.106615277778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45980.106615277778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45980.106615277778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45980.106615277778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45980.106615277778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45980.106615277778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45980.106615277778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45980.106615277778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45980.106615277778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45980.106615277778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45980.106615277778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45980.106615277778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45980.106615277778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45980.106615277778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45980.106615277778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45980.106615277778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45980.106615277778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45980.106615277778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45980.106615277778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45980.106615277778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45980.106615277778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45980.106615277778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45980.106615277778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45980.106615277778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45980.106615277778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45980.106615277778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45980.106615277778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45980.106615277778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45980.106615277778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45980.106615277778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45980.106615277778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45980.106615277778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45980.106615277778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45980.106615277778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45980.106615277778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45980.106615277778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45980.106615277778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45980.106615277778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45980.106615277778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45980.106615277778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45980.106615277778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45980.106615277778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45980.106615277778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45980.106615277778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45980.106615277778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45980.106615277778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45980.106615277778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45980.106615277778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45980.106615277778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45980.106615277778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45980.106615277778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45980.106615277778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45980.106615277778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45980.106615277778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45980.106615277778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45980.106615277778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45980.106615277778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45980.106615277778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45980.106615277778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45980.106615277778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45980.106615277778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45980.106615277778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45980.106615277778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45980.106615277778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45980.106615277778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45980.106615277778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45980.106615277778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45980.106615277778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45980.106615277778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45980.106615277778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45980.106615277778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45980.106615277778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45980.106615277778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45980.106615277778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45980.106615277778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45980.106615277778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45980.106615277778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45980.106615277778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45980.106615277778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45980.106615277778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45980.106615277778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45980.106615277778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45980.106615277778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45980.106615277778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45980.106615277778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45980.106615277778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45980.106615277778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45980.106615277778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45980.106615277778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45980.106615277778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45980.106615277778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45980.106615277778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45980.106615277778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45980.106615277778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45980.106615277778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45980.106615277778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45980.106615277778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45980.106615277778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45980.106615277778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45980.106615277778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45980.106615277778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45980.106615277778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45980.106615277778</v>
      </c>
      <c r="H139" s="109"/>
      <c r="I139" s="109" t="str">
        <f>IFERROR(VLOOKUP(D139,DB!A:F,6,0),"")</f>
        <v/>
      </c>
      <c r="J139" s="109" t="str">
        <f>IFERROR(VLOOKUP(D139,DB!A:G,7,0),"")</f>
        <v/>
      </c>
      <c r="K139" s="109"/>
      <c r="L139" s="109" t="str">
        <f>IFERROR(VLOOKUP(D139,DB!A:I,9,0),"")</f>
        <v/>
      </c>
    </row>
    <row r="140" spans="1:12">
      <c r="A140" s="138"/>
      <c r="B140" s="138" t="str">
        <f>IFERROR(VLOOKUP(D140,DB!A:K,11,0),"")</f>
        <v/>
      </c>
      <c r="C140" s="138"/>
      <c r="D140" s="138"/>
      <c r="E140" s="138"/>
      <c r="F140" s="139"/>
      <c r="G140" s="111">
        <f ca="1">IFERROR(NOW()-F140,"")</f>
        <v>45980.106615277778</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45980.106615277778</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45980.106615277778</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45980.106615277778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45980.106615277778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45980.106615277778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45980.106615277778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45980.106615277778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45980.106615277778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45980.106615277778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45980.106615277778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45980.106615277778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45980.106615277778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45980.106615277778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45980.106615277778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45980.106615277778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45980.106615277778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45980.106615277778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45980.106615277778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45980.106615277778</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45980.106615277778</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45980.106615277778</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45980.106615277778</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45980.106615277778</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45980.106615277778</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45980.106615277778</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45980.106615277778</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45980.106615277778</v>
      </c>
      <c r="H167" s="139"/>
      <c r="I167" s="138" t="str">
        <f>IFERROR(VLOOKUP(D167,DB!A:F,6,0),"")</f>
        <v/>
      </c>
      <c r="J167" s="138" t="str">
        <f>IFERROR(VLOOKUP(D167,DB!A:G,7,0),"")</f>
        <v/>
      </c>
      <c r="K167" s="138"/>
      <c r="L167" s="138" t="str">
        <f>IFERROR(VLOOKUP(D167,DB!A:I,9,0),"")</f>
        <v/>
      </c>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8"/>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35644</v>
      </c>
      <c r="E2" s="109" t="s">
        <v>39021</v>
      </c>
      <c r="F2" s="121">
        <v>45979.989155092589</v>
      </c>
      <c r="G2" s="104">
        <f t="shared" ref="G2:G34" ca="1" si="0">IFERROR(NOW()-F2,"-")</f>
        <v>0.11746018518897472</v>
      </c>
      <c r="H2" s="121">
        <v>45979.989120370374</v>
      </c>
      <c r="I2" s="119" t="str">
        <f>IFERROR(VLOOKUP(D2,DB!A:F,6,0),"")</f>
        <v>SCECO</v>
      </c>
      <c r="J2" s="119" t="str">
        <f>IFERROR(VLOOKUP(D2,DB!A:G,7,0),"")</f>
        <v>Good</v>
      </c>
      <c r="K2" s="122" t="s">
        <v>39120</v>
      </c>
      <c r="L2" s="123" t="str">
        <f>IFERROR(VLOOKUP(D2,DB!A:I,9,0),"")</f>
        <v>Latis</v>
      </c>
    </row>
    <row r="3" spans="1:16382" ht="31.5" customHeight="1">
      <c r="A3" s="118" t="s">
        <v>39121</v>
      </c>
      <c r="B3" s="119" t="str">
        <f>IFERROR(VLOOKUP(D3,DB!A:K,11,0),"")</f>
        <v>R6</v>
      </c>
      <c r="C3" s="120">
        <v>1</v>
      </c>
      <c r="D3" s="119" t="s">
        <v>30280</v>
      </c>
      <c r="E3" s="109" t="s">
        <v>39021</v>
      </c>
      <c r="F3" s="121"/>
      <c r="G3" s="104">
        <f t="shared" ca="1" si="0"/>
        <v>45980.106615277778</v>
      </c>
      <c r="H3" s="121">
        <v>45980.019236111111</v>
      </c>
      <c r="I3" s="119" t="str">
        <f>IFERROR(VLOOKUP(D3,DB!A:F,6,0),"")</f>
        <v>SCECO</v>
      </c>
      <c r="J3" s="119" t="str">
        <f>IFERROR(VLOOKUP(D3,DB!A:G,7,0),"")</f>
        <v>Dead+No BB Design</v>
      </c>
      <c r="K3" s="122" t="s">
        <v>39122</v>
      </c>
      <c r="L3" s="123" t="str">
        <f>IFERROR(VLOOKUP(D3,DB!A:I,9,0),"")</f>
        <v>Latis</v>
      </c>
    </row>
    <row r="4" spans="1:16382" ht="31.5" customHeight="1">
      <c r="A4" s="118"/>
      <c r="B4" s="119" t="str">
        <f>IFERROR(VLOOKUP(D4,DB!A:K,11,0),"")</f>
        <v/>
      </c>
      <c r="C4" s="120"/>
      <c r="D4" s="119"/>
      <c r="E4" s="109"/>
      <c r="F4" s="121"/>
      <c r="G4" s="104">
        <f t="shared" ca="1" si="0"/>
        <v>45980.106615277778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45980.106615277778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45980.106615277778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45980.106615277778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45980.106615277778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45980.106615277778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45980.106615277778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45980.106615277778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45980.106615277778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45980.106615277778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45980.106615277778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45980.106615277778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45980.106615277778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45980.106615277778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45980.106615277778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45980.106615277778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45980.106615277778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45980.106615277778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45980.106615277778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45980.106615277778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45980.106615277778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45980.106615277778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45980.106615277778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45980.106615277778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45980.106615277778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45980.106615277778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45980.106615277778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45980.106615277778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45980.106615277778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45980.106615277778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45980.106615277778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ref="G35:G68" ca="1" si="1">IFERROR(NOW()-F35,"-")</f>
        <v>45980.106615277778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45980.106615277778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45980.106615277778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45980.106615277778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45980.106615277778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45980.106615277778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45980.106615277778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45980.106615277778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45980.106615277778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45980.106615277778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45980.106615277778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45980.106615277778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45980.106615277778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45980.106615277778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45980.106615277778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45980.106615277778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45980.106615277778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45980.106615277778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45980.106615277778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45980.106615277778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45980.106615277778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45980.106615277778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45980.106615277778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45980.106615277778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45980.106615277778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45980.106615277778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45980.106615277778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45980.106615277778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45980.106615277778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45980.106615277778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45980.106615277778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45980.106615277778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45980.106615277778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45980.106615277778</v>
      </c>
      <c r="H68" s="121"/>
      <c r="I68" s="119" t="str">
        <f>IFERROR(VLOOKUP(D68,DB!A:F,6,0),"")</f>
        <v/>
      </c>
      <c r="J68" s="119" t="str">
        <f>IFERROR(VLOOKUP(D68,DB!A:G,7,0),"")</f>
        <v/>
      </c>
      <c r="K68" s="122"/>
      <c r="L68" s="123" t="str">
        <f>IFERROR(VLOOKUP(D68,DB!A:I,9,0),"")</f>
        <v/>
      </c>
    </row>
  </sheetData>
  <dataValidations count="2">
    <dataValidation allowBlank="1" showInputMessage="1" showErrorMessage="1" sqref="E1" xr:uid="{9E1BC488-8814-4F8A-8DBE-742B3278AB71}"/>
    <dataValidation type="list" allowBlank="1" showInputMessage="1" showErrorMessage="1" sqref="E2:E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2025-11-18T23:33:41Z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