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61" documentId="120_S{2AC9BD13-BADA-5192-A53E-5A8FF88502F6}" xr6:coauthVersionLast="47" xr6:coauthVersionMax="47" xr10:uidLastSave="{403E8EA2-BB15-4553-B151-11E9F7669DAD}"/>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<sst xmlns="http://schemas.openxmlformats.org/spreadsheetml/2006/main" count="180288" uniqueCount="39129">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</sst>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315.75399965277757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45978.702425578704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45978.702425578704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45978.702425578704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45978.702425578704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45978.702425578704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45978.702425578704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45978.702425578704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45978.702425578704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45978.702425578704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45978.702425578704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45978.702425578704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45978.702425578704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45978.702425578704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45978.702425578704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45978.702425578704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45978.702425578704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45978.702425578704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45978.702425578704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45978.702425578704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45978.702425578704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45978.702425578704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45978.702425578704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45978.702425578704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45978.702425578704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45978.702425578704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45978.702425578704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45978.702425578704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45978.702425578704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45978.702425578704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45978.702425578704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45978.702425578704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45978.702425578704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45978.702425578704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45978.702425578704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45978.702425578704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45978.702425578704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45978.702425578704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45978.702425578704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45978.702425578704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45978.702425578704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45978.702425578704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45978.702425578704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45978.702425578704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45978.702425578704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45978.702425578704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45978.702425578704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45978.702425578704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45978.702425578704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45978.702425578704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45978.702425578704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45978.702425578704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45978.702425578704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45978.702425578704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45978.702425578704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45978.702425578704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45978.702425578704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45978.702425578704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45978.702425578704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45978.702425578704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45978.702425578704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45978.702425578704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45978.702425578704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45978.702425578704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45978.702425578704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45978.702425578704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45978.702425578704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45978.702425578704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45978.702425578704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45978.702425578704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45978.702425578704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E566E173-E7F0-4FD0-BCCE-441B9A9D8E9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153.70258761574223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2.2660829861124512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9" t="s">
        <v>39107</v>
      </c>
      <c r="B5" s="18" t="str">
        <f>IFERROR(VLOOKUP(D5,DB!A:K,11,0),"")</f>
        <v>R2</v>
      </c>
      <c r="C5" s="18">
        <v>1</v>
      </c>
      <c r="D5" s="18" t="s">
        <v>39108</v>
      </c>
      <c r="E5" s="102" t="s">
        <v>39100</v>
      </c>
      <c r="F5" s="103">
        <v>45978.623032407406</v>
      </c>
      <c r="G5" s="104">
        <f ca="1">IFERROR(NOW()-F5,"-")</f>
        <v>7.939317129785195E-2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45978.702425578704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45978.702425578704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45978.702425578704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45978.702425578704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45978.702425578704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45978.702425578704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45978.702425578704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45978.702425578704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45978.702425578704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45978.702425578704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45978.702425578704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45978.702425578704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45978.702425578704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45978.702425578704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45978.702425578704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45978.702425578704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45978.702425578704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45978.702425578704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45978.702425578704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45978.702425578704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45978.702425578704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45978.702425578704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45978.702425578704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45978.702425578704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45978.702425578704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45978.702425578704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45978.702425578704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45978.702425578704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45978.702425578704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45978.702425578704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45978.702425578704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45978.702425578704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45978.702425578704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45978.702425578704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45978.702425578704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45978.702425578704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45978.702425578704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45978.702425578704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45978.702425578704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45978.702425578704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45978.702425578704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45978.702425578704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45978.702425578704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45978.702425578704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45978.702425578704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45978.702425578704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45978.702425578704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45978.702425578704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45978.702425578704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45978.702425578704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45978.702425578704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45978.702425578704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45978.702425578704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45978.702425578704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45978.702425578704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45978.702425578704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45978.702425578704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45978.702425578704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45978.702425578704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45978.702425578704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45978.702425578704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45978.702425578704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45978.702425578704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45978.702425578704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45978.702425578704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45978.702425578704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45978.702425578704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45978.702425578704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45978.702425578704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45978.702425578704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45978.702425578704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45978.702425578704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45978.702425578704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45978.702425578704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45978.702425578704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45978.702425578704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45978.702425578704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45978.702425578704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45978.702425578704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45978.702425578704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45978.702425578704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45978.702425578704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45978.702425578704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45978.702425578704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45978.702425578704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45978.702425578704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45978.702425578704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45978.702425578704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45978.702425578704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45978.702425578704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45978.702425578704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45978.702425578704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45978.702425578704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45978.702425578704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45978.702425578704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45978.702425578704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45978.702425578704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45978.702425578704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45978.702425578704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45978.702425578704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45978.702425578704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45978.702425578704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45978.702425578704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45978.702425578704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45978.702425578704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45978.702425578704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45978.702425578704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45978.702425578704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45978.702425578704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45978.702425578704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45978.702425578704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45978.702425578704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45978.702425578704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45978.702425578704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45978.702425578704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45978.702425578704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45978.702425578704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45978.702425578704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45978.702425578704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45978.702425578704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45978.702425578704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45978.702425578704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45978.702425578704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45978.702425578704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45978.702425578704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45978.702425578704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45978.702425578704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45978.702425578704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45978.702425578704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45978.702425578704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45978.702425578704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45978.702425578704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45978.702425578704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45978.702425578704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45978.702425578704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45978.702425578704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45978.702425578704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45978.702425578704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45978.702425578704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45978.702425578704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45978.702425578704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45978.702425578704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45978.702425578704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45978.702425578704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45978.702425578704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45978.702425578704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45978.702425578704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45978.702425578704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45978.702425578704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45978.702425578704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45978.702425578704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45978.702425578704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45978.702425578704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45978.702425578704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45978.702425578704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45978.702425578704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45978.702425578704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45978.702425578704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45978.702425578704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45978.702425578704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45978.702425578704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45978.702425578704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45978.702425578704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45978.702425578704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45978.702425578704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45978.702425578704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45978.702425578704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45978.702425578704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45978.702425578704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45978.702425578704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45978.702425578704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45978.702425578704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45978.702425578704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45978.702425578704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45978.702425578704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45978.702425578704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45978.702425578704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45978.702425578704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45978.702425578704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45978.702425578704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45978.702425578704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45978.702425578704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45978.702425578704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45978.702425578704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45978.702425578704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45978.702425578704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45978.702425578704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45978.702425578704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45978.702425578704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45978.702425578704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45978.702425578704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45978.702425578704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45978.702425578704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45978.702425578704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45978.702425578704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45978.702425578704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45978.702425578704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45978.702425578704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45978.702425578704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45978.702425578704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45978.702425578704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45978.702425578704</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61" t="s">
        <v>25701</v>
      </c>
      <c r="E3" s="18" t="s">
        <v>39021</v>
      </c>
      <c r="F3" s="20">
        <v>45978.655509259261</v>
      </c>
      <c r="G3" s="21">
        <f t="shared" ca="1" si="0"/>
        <v>4.6916319442971144E-2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61"/>
      <c r="E4" s="18"/>
      <c r="F4" s="20"/>
      <c r="G4" s="21">
        <f t="shared" ca="1" si="0"/>
        <v>45978.702425578704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45978.702425578704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45978.702425578704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45978.702425578704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45978.702425578704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45978.702425578704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45978.702425578704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45978.702425578704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45978.702425578704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45978.702425578704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45978.702425578704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45978.702425578704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45978.702425578704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45978.702425578704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45978.702425578704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45978.702425578704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45978.702425578704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45978.702425578704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45978.702425578704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45978.702425578704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45978.702425578704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45978.702425578704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45978.702425578704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45978.702425578704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45978.702425578704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45978.702425578704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45978.702425578704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45978.702425578704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45978.702425578704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45978.702425578704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45978.702425578704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45978.702425578704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45978.702425578704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45978.702425578704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45978.702425578704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45978.702425578704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45978.702425578704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45978.702425578704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45978.702425578704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45978.702425578704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45978.702425578704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45978.702425578704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45978.702425578704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45978.702425578704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45978.702425578704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45978.702425578704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45978.702425578704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45978.702425578704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45978.702425578704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45978.702425578704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45978.702425578704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45978.702425578704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45978.702425578704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45978.702425578704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45978.702425578704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45978.702425578704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45978.702425578704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45978.702425578704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45978.702425578704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45978.702425578704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45978.702425578704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45978.702425578704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45978.702425578704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45978.702425578704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45978.702425578704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45978.702425578704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45978.702425578704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45978.702425578704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45978.702425578704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45978.702425578704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45978.702425578704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45978.702425578704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45978.702425578704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45978.702425578704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45978.702425578704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45978.702425578704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45978.702425578704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45978.702425578704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45978.702425578704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45978.702425578704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45978.702425578704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45978.702425578704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45978.702425578704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45978.702425578704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45978.702425578704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45978.702425578704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45978.702425578704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45978.702425578704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45978.702425578704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45978.702425578704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45978.702425578704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45978.702425578704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45978.702425578704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45978.702425578704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45978.702425578704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45978.702425578704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45978.702425578704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45978.702425578704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45978.702425578704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45978.702425578704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45978.702425578704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45978.702425578704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45978.702425578704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45978.702425578704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45978.702425578704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45978.702425578704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45978.702425578704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45978.702425578704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45978.702425578704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45978.702425578704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45978.702425578704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45978.702425578704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45978.702425578704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45978.702425578704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45978.702425578704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45978.702425578704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45978.702425578704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45978.702425578704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45978.702425578704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45978.702425578704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45978.702425578704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45978.702425578704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45978.702425578704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45978.702425578704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45978.702425578704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45978.702425578704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45978.702425578704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45978.702425578704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45978.702425578704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45978.702425578704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45978.702425578704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45978.702425578704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45978.702425578704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45978.702425578704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45978.702425578704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45978.702425578704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45978.702425578704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45978.702425578704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45978.702425578704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45978.702425578704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45978.702425578704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45978.702425578704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45978.702425578704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45978.702425578704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45978.702425578704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45978.702425578704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45978.702425578704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45978.702425578704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45978.702425578704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45978.702425578704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45978.702425578704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45978.702425578704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45978.702425578704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45978.702425578704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45978.702425578704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45978.702425578704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45978.702425578704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45978.702425578704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45978.702425578704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45978.702425578704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45978.702425578704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45978.702425578704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45978.702425578704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45978.702425578704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45978.702425578704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45978.702425578704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45978.702425578704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45978.702425578704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45978.702425578704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45978.702425578704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45978.702425578704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45978.702425578704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45978.702425578704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45978.702425578704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45978.702425578704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45978.702425578704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45978.702425578704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45978.702425578704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45978.702425578704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45978.702425578704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45978.702425578704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45978.702425578704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45978.702425578704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45978.702425578704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45978.702425578704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45978.702425578704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45978.702425578704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45978.702425578704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45978.702425578704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45978.702425578704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45978.702425578704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45978.702425578704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45978.702425578704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45978.702425578704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45978.702425578704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45978.702425578704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45978.702425578704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45978.702425578704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45978.702425578704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45978.702425578704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45978.702425578704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45978.702425578704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45978.702425578704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45978.702425578704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45978.702425578704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45978.702425578704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45978.702425578704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45978.702425578704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45978.702425578704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45978.702425578704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45978.702425578704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45978.702425578704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45978.702425578704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45978.702425578704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45978.702425578704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45978.702425578704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45978.702425578704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45978.702425578704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45978.702425578704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45978.702425578704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45978.702425578704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45978.702425578704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45978.702425578704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45978.702425578704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45978.702425578704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45978.702425578704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45978.702425578704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45978.702425578704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45978.702425578704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45978.702425578704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45978.702425578704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45978.702425578704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45978.702425578704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45978.702425578704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45978.702425578704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45978.702425578704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45978.702425578704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45978.702425578704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45978.702425578704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45978.702425578704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45978.702425578704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45978.702425578704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45978.702425578704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45978.702425578704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45978.702425578704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45978.702425578704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45978.702425578704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45978.702425578704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45978.702425578704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45978.702425578704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45978.702425578704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45978.702425578704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45978.702425578704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45978.702425578704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45978.702425578704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45978.702425578704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45978.702425578704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45978.702425578704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45978.702425578704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45978.702425578704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45978.702425578704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45978.702425578704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45978.702425578704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45978.702425578704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45978.702425578704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45978.702425578704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45978.702425578704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45978.702425578704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45978.702425578704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45978.702425578704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45978.702425578704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45978.702425578704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45978.702425578704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45978.702425578704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45978.702425578704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45978.702425578704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45978.702425578704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45978.702425578704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45978.702425578704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45978.702425578704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45978.702425578704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45978.702425578704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45978.702425578704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45978.702425578704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45978.702425578704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45978.702425578704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45978.702425578704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45978.702425578704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45978.702425578704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45978.702425578704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45978.702425578704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45978.702425578704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45978.702425578704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45978.702425578704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45978.702425578704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45978.702425578704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45978.702425578704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45978.702425578704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45978.702425578704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45978.702425578704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45978.702425578704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45978.702425578704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45978.702425578704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45978.702425578704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45978.702425578704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45978.702425578704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45978.702425578704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45978.702425578704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45978.702425578704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45978.702425578704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45978.702425578704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45978.702425578704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45978.702425578704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45978.702425578704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45978.702425578704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45978.702425578704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45978.702425578704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45978.702425578704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45978.702425578704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45978.702425578704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45978.702425578704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45978.702425578704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45978.702425578704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45978.702425578704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45978.702425578704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45978.702425578704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45978.702425578704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45978.702425578704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45978.702425578704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45978.702425578704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45978.702425578704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45978.702425578704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45978.702425578704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45978.702425578704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45978.702425578704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45978.702425578704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45978.702425578704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45978.702425578704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45978.702425578704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45978.702425578704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45978.702425578704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45978.702425578704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45978.702425578704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45978.702425578704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45978.702425578704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45978.702425578704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45978.702425578704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45978.702425578704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45978.702425578704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45978.702425578704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45978.702425578704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45978.702425578704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45978.702425578704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45978.702425578704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45978.702425578704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45978.702425578704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45978.702425578704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45978.702425578704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45978.702425578704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45978.702425578704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45978.702425578704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45978.702425578704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45978.702425578704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45978.702425578704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45978.702425578704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45978.702425578704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45978.702425578704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45978.702425578704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45978.702425578704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45978.702425578704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45978.702425578704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45978.702425578704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45978.702425578704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45978.702425578704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45978.702425578704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45978.702425578704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45978.702425578704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45978.702425578704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45978.702425578704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45978.702425578704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45978.702425578704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45978.702425578704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45978.702425578704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45978.702425578704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45978.702425578704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45978.702425578704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45978.702425578704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45978.702425578704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45978.702425578704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45978.702425578704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45978.702425578704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45978.702425578704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45978.702425578704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45978.702425578704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45978.702425578704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45978.702425578704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45978.702425578704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45978.702425578704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45978.702425578704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45978.702425578704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45978.702425578704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45978.702425578704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45978.702425578704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45978.702425578704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45978.702425578704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45978.702425578704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45978.702425578704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45978.702425578704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45978.702425578704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45978.702425578704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45978.702425578704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45978.702425578704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45978.702425578704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45978.702425578704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45978.702425578704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45978.702425578704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45978.702425578704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45978.702425578704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45978.702425578704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45978.702425578704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45978.702425578704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45978.702425578704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45978.702425578704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45978.702425578704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45978.702425578704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45978.702425578704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45978.702425578704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45978.702425578704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45978.702425578704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45978.702425578704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45978.702425578704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45978.702425578704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45978.702425578704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45978.702425578704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45978.702425578704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45978.702425578704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45978.702425578704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45978.702425578704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45978.702425578704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45978.702425578704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45978.702425578704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45978.702425578704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45978.702425578704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45978.702425578704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45978.702425578704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45978.702425578704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45978.702425578704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45978.702425578704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45978.702425578704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45978.702425578704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45978.702425578704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45978.702425578704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45978.702425578704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45978.702425578704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45978.702425578704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45978.702425578704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45978.702425578704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45978.702425578704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45978.702425578704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45978.702425578704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45978.702425578704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45978.702425578704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45978.702425578704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45978.702425578704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45978.702425578704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45978.702425578704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45978.702425578704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45978.702425578704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45978.702425578704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45978.702425578704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45978.702425578704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45978.702425578704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45978.702425578704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45978.702425578704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45978.702425578704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45978.702425578704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45978.702425578704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45978.702425578704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45978.702425578704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45978.702425578704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45978.702425578704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45978.702425578704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45978.702425578704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45978.702425578704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45978.702425578704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45978.702425578704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45978.702425578704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45978.702425578704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45978.702425578704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45978.702425578704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45978.702425578704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45978.702425578704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45978.702425578704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45978.702425578704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45978.702425578704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45978.702425578704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45978.702425578704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45978.702425578704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45978.702425578704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45978.702425578704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45978.702425578704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45978.702425578704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45978.702425578704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45978.702425578704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45978.702425578704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45978.702425578704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45978.702425578704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45978.702425578704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45978.702425578704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45978.702425578704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45978.702425578704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45978.702425578704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45978.702425578704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45978.702425578704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45978.702425578704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45978.702425578704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45978.702425578704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45978.702425578704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45978.702425578704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45978.702425578704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45978.702425578704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45978.702425578704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45978.702425578704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45978.702425578704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45978.702425578704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45978.702425578704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45978.702425578704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45978.702425578704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45978.702425578704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45978.702425578704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45978.702425578704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45978.702425578704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45978.702425578704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45978.702425578704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45978.702425578704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45978.702425578704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45978.702425578704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45978.702425578704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45978.702425578704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45978.702425578704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45978.702425578704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45978.702425578704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45978.702425578704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45978.702425578704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45978.702425578704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45978.702425578704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45978.702425578704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45978.702425578704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45978.702425578704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45978.702425578704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45978.702425578704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45978.702425578704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45978.702425578704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45978.702425578704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45978.702425578704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45978.702425578704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45978.702425578704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45978.702425578704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45978.702425578704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45978.702425578704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45978.702425578704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45978.702425578704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45978.702425578704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45978.702425578704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45978.702425578704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45978.702425578704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45978.702425578704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45978.702425578704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45978.702425578704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45978.702425578704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45978.702425578704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45978.702425578704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45978.702425578704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45978.702425578704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45978.702425578704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45978.702425578704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45978.702425578704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45978.702425578704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45978.702425578704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45978.702425578704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45978.702425578704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45978.702425578704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45978.702425578704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45978.702425578704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45978.702425578704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45978.702425578704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45978.702425578704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45978.702425578704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45978.702425578704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45978.702425578704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45978.702425578704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45978.702425578704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45978.702425578704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45978.702425578704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45978.702425578704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45978.702425578704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45978.702425578704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45978.702425578704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45978.702425578704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45978.702425578704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45978.702425578704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45978.702425578704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45978.702425578704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45978.702425578704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45978.702425578704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45978.702425578704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45978.702425578704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45978.702425578704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45978.702425578704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45978.702425578704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45978.702425578704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45978.702425578704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45978.702425578704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45978.702425578704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45978.702425578704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45978.702425578704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45978.702425578704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45978.702425578704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45978.702425578704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45978.702425578704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45978.702425578704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45978.702425578704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45978.702425578704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45978.702425578704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45978.702425578704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45978.702425578704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45978.702425578704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45978.702425578704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45978.702425578704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45978.702425578704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45978.702425578704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45978.702425578704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45978.702425578704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45978.702425578704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45978.702425578704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45978.702425578704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45978.702425578704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45978.702425578704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45978.702425578704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45978.702425578704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45978.702425578704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45978.702425578704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45978.702425578704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45978.702425578704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45978.702425578704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45978.702425578704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45978.702425578704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45978.702425578704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45978.702425578704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45978.702425578704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45978.702425578704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45978.702425578704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45978.702425578704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45978.702425578704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45978.702425578704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45978.702425578704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45978.702425578704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45978.702425578704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45978.702425578704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45978.702425578704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45978.702425578704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45978.702425578704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45978.702425578704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45978.702425578704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45978.702425578704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45978.702425578704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45978.702425578704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45978.702425578704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45978.702425578704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45978.702425578704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45978.702425578704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45978.702425578704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45978.702425578704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45978.702425578704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45978.702425578704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45978.702425578704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45978.702425578704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45978.702425578704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45978.702425578704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45978.702425578704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45978.702425578704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45978.702425578704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45978.702425578704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45978.702425578704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45978.702425578704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45978.702425578704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45978.702425578704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45978.702425578704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45978.702425578704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45978.702425578704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45978.702425578704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45978.702425578704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45978.702425578704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45978.702425578704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45978.702425578704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45978.702425578704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45978.702425578704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45978.702425578704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45978.702425578704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45978.702425578704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45978.702425578704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45978.702425578704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45978.702425578704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45978.702425578704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45978.702425578704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45978.702425578704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45978.702425578704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45978.702425578704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45978.702425578704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45978.702425578704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45978.702425578704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45978.702425578704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45978.702425578704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45978.702425578704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45978.702425578704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45978.702425578704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45978.702425578704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45978.702425578704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45978.702425578704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45978.702425578704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45978.702425578704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45978.702425578704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45978.702425578704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45978.702425578704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45978.702425578704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45978.702425578704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45978.702425578704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45978.702425578704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45978.702425578704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45978.702425578704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45978.702425578704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45978.702425578704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45978.702425578704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45978.702425578704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45978.702425578704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45978.702425578704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45978.702425578704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45978.702425578704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45978.702425578704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45978.702425578704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45978.702425578704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45978.702425578704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45978.702425578704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45978.702425578704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45978.702425578704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45978.702425578704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45978.702425578704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45978.702425578704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45978.702425578704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45978.702425578704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45978.702425578704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45978.702425578704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45978.702425578704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45978.702425578704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45978.702425578704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45978.702425578704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45978.702425578704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45978.702425578704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45978.702425578704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45978.702425578704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45978.702425578704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45978.702425578704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45978.702425578704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45978.702425578704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45978.702425578704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45978.702425578704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45978.702425578704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45978.702425578704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45978.702425578704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45978.702425578704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45978.702425578704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45978.702425578704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45978.702425578704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45978.702425578704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45978.702425578704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45978.702425578704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45978.702425578704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45978.702425578704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45978.702425578704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45978.702425578704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45978.702425578704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45978.702425578704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45978.702425578704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45978.702425578704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45978.702425578704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45978.702425578704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45978.702425578704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45978.702425578704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45978.702425578704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45978.702425578704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45978.702425578704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45978.702425578704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45978.702425578704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45978.702425578704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45978.702425578704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45978.702425578704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45978.702425578704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45978.702425578704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45978.702425578704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45978.702425578704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45978.702425578704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45978.702425578704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45978.702425578704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45978.702425578704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45978.702425578704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45978.702425578704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45978.702425578704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45978.702425578704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45978.702425578704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45978.702425578704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45978.702425578704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45978.702425578704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45978.702425578704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45978.702425578704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45978.702425578704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45978.702425578704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45978.702425578704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45978.702425578704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45978.702425578704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45978.702425578704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45978.702425578704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45978.702425578704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45978.702425578704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45978.702425578704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45978.702425578704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45978.702425578704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45978.702425578704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45978.702425578704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45978.702425578704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45978.702425578704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45978.702425578704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45978.702425578704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45978.702425578704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45978.702425578704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45978.702425578704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45978.702425578704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45978.702425578704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45978.702425578704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45978.702425578704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45978.702425578704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45978.702425578704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45978.702425578704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45978.702425578704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45978.702425578704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45978.702425578704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45978.702425578704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45978.702425578704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45978.702425578704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45978.702425578704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45978.702425578704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45978.702425578704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45978.702425578704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45978.702425578704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45978.702425578704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45978.702425578704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45978.702425578704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45978.702425578704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45978.702425578704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45978.702425578704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45978.702425578704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45978.702425578704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45978.702425578704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45978.702425578704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45978.702425578704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45978.702425578704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45978.702425578704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45978.702425578704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45978.702425578704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45978.702425578704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45978.702425578704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45978.702425578704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45978.702425578704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45978.702425578704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45978.702425578704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45978.702425578704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45978.702425578704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45978.702425578704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45978.702425578704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45978.702425578704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45978.702425578704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45978.702425578704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45978.702425578704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45978.702425578704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45978.702425578704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45978.702425578704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45978.702425578704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45978.702425578704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45978.702425578704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45978.702425578704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45978.702425578704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45978.702425578704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45978.702425578704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45978.702425578704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45978.702425578704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45978.702425578704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45978.702425578704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45978.702425578704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45978.702425578704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45978.702425578704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45978.702425578704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45978.702425578704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45978.702425578704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45978.702425578704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45978.702425578704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45978.702425578704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45978.702425578704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45978.702425578704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45978.702425578704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45978.702425578704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45978.702425578704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45978.702425578704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45978.702425578704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45978.702425578704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45978.702425578704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45978.702425578704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45978.702425578704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45978.702425578704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45978.702425578704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45978.702425578704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45978.702425578704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45978.702425578704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45978.702425578704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45978.702425578704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45978.702425578704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45978.702425578704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45978.702425578704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45978.702425578704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45978.702425578704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45978.702425578704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45978.702425578704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45978.702425578704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45978.702425578704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45978.702425578704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45978.702425578704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45978.702425578704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45978.702425578704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45978.702425578704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45978.702425578704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45978.702425578704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45978.702425578704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45978.702425578704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45978.702425578704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45978.702425578704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45978.702425578704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45978.702425578704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45978.702425578704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45978.702425578704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45978.702425578704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45978.702425578704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45978.702425578704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45978.702425578704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45978.702425578704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45978.702425578704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45978.702425578704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45978.702425578704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45978.702425578704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45978.702425578704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45978.702425578704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45978.702425578704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45978.702425578704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45978.702425578704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45978.702425578704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45978.702425578704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45978.702425578704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45978.702425578704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45978.702425578704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45978.702425578704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45978.702425578704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45978.702425578704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45978.702425578704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45978.702425578704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45978.702425578704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45978.702425578704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45978.702425578704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45978.702425578704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45978.702425578704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45978.702425578704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45978.702425578704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45978.702425578704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45978.702425578704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45978.702425578704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45978.702425578704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45978.702425578704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45978.702425578704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45978.702425578704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275.2217079861075</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0.18692789351916872</v>
      </c>
      <c r="H3" s="95">
        <v>45978.208923611113</v>
      </c>
      <c r="I3" s="113" t="str">
        <f>IFERROR(VLOOKUP(D3,DB!A:F,6,0),"")</f>
        <v>SCECO</v>
      </c>
      <c r="J3" s="113" t="str">
        <f>IFERROR(VLOOKUP(D3,DB!A:G,7,0),"")</f>
        <v>Dead</v>
      </c>
      <c r="K3" s="97" t="s">
        <v>39116</v>
      </c>
      <c r="L3" s="91" t="str">
        <f>IFERROR(VLOOKUP(D3,DB!A:I,9,0),"")</f>
        <v>Latis</v>
      </c>
    </row>
    <row r="4" spans="1:16" ht="15" customHeight="1">
      <c r="A4" s="113"/>
      <c r="B4" s="113" t="str">
        <f>IFERROR(VLOOKUP(D4,DB!A:K,11,0),"")</f>
        <v/>
      </c>
      <c r="C4" s="93"/>
      <c r="D4" s="91"/>
      <c r="E4" s="94"/>
      <c r="F4" s="95"/>
      <c r="G4" s="96">
        <f ca="1">IFERROR(NOW()-F4,"")</f>
        <v>45978.702425578704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45978.702425578704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45978.702425578704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45978.702425578704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45978.702425578704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45978.702425578704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45978.702425578704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45978.702425578704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45978.702425578704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45978.702425578704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45978.702425578704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45978.702425578704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45978.702425578704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45978.702425578704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45978.702425578704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45978.702425578704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45978.702425578704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45978.702425578704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45978.702425578704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45978.702425578704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45978.702425578704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45978.702425578704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45978.702425578704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45978.702425578704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45978.702425578704</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86.870365393515385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52.51354826388706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30.041314467591292</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6">
        <v>45977.514803240738</v>
      </c>
      <c r="G5" s="111">
        <f t="shared" ref="G5:G8" ca="1" si="2">IFERROR(NOW()-F5,"")</f>
        <v>1.1876223379658768</v>
      </c>
      <c r="H5" s="136">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38419</v>
      </c>
      <c r="E6" s="109" t="s">
        <v>39021</v>
      </c>
      <c r="F6" s="136">
        <v>45978.657511574071</v>
      </c>
      <c r="G6" s="111">
        <f t="shared" ca="1" si="2"/>
        <v>4.4914004633028526E-2</v>
      </c>
      <c r="H6" s="136">
        <v>45978.651631944442</v>
      </c>
      <c r="I6" s="109" t="str">
        <f>IFERROR(VLOOKUP(D6,DB!A:F,6,0),"")</f>
        <v>SCECO</v>
      </c>
      <c r="J6" s="109" t="str">
        <f>IFERROR(VLOOKUP(D6,DB!A:G,7,0),"")</f>
        <v>Haj Removal</v>
      </c>
      <c r="K6" s="109" t="s">
        <v>39126</v>
      </c>
      <c r="L6" s="109" t="str">
        <f>IFERROR(VLOOKUP(D6,DB!A:I,9,0),"")</f>
        <v>Latis</v>
      </c>
    </row>
    <row r="7" spans="1:13">
      <c r="A7" s="109"/>
      <c r="B7" s="109" t="str">
        <f>IFERROR(VLOOKUP(D7,DB!A:K,11,0),"")</f>
        <v/>
      </c>
      <c r="C7" s="109"/>
      <c r="D7" s="109"/>
      <c r="E7" s="109"/>
      <c r="F7" s="109"/>
      <c r="G7" s="109">
        <f t="shared" ca="1" si="2"/>
        <v>45978.702425578704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45978.702425578704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45978.702425578704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45978.702425578704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45978.702425578704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45978.702425578704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45978.702425578704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45978.702425578704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45978.702425578704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45978.702425578704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45978.702425578704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45978.702425578704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45978.702425578704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45978.702425578704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45978.702425578704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45978.702425578704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45978.702425578704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45978.702425578704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45978.702425578704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45978.702425578704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45978.702425578704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45978.702425578704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45978.702425578704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45978.702425578704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45978.702425578704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45978.702425578704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45978.702425578704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45978.702425578704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45978.702425578704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45978.702425578704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45978.702425578704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45978.702425578704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45978.702425578704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45978.702425578704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45978.702425578704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45978.702425578704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45978.702425578704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45978.702425578704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45978.702425578704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45978.702425578704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45978.702425578704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45978.702425578704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45978.702425578704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45978.702425578704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45978.702425578704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45978.702425578704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45978.702425578704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45978.702425578704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45978.702425578704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45978.702425578704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45978.702425578704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45978.702425578704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45978.702425578704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45978.702425578704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45978.702425578704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45978.702425578704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45978.702425578704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45978.702425578704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45978.702425578704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45978.702425578704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45978.702425578704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45978.702425578704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45978.702425578704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45978.702425578704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45978.702425578704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45978.702425578704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45978.702425578704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45978.702425578704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45978.702425578704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45978.702425578704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45978.702425578704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45978.702425578704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45978.702425578704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45978.702425578704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45978.702425578704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45978.702425578704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45978.702425578704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45978.702425578704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45978.702425578704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45978.702425578704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45978.702425578704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45978.702425578704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45978.702425578704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45978.702425578704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45978.702425578704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45978.702425578704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45978.702425578704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45978.702425578704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45978.702425578704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45978.702425578704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45978.702425578704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45978.702425578704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45978.702425578704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45978.702425578704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45978.702425578704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45978.702425578704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45978.702425578704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45978.702425578704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45978.702425578704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45978.702425578704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45978.702425578704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45978.702425578704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45978.702425578704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45978.702425578704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45978.702425578704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45978.702425578704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45978.702425578704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45978.702425578704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45978.702425578704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45978.702425578704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45978.702425578704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45978.702425578704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45978.702425578704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45978.702425578704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45978.702425578704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45978.702425578704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45978.702425578704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45978.702425578704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45978.702425578704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45978.702425578704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45978.702425578704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45978.702425578704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45978.702425578704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45978.702425578704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45978.702425578704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45978.702425578704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45978.702425578704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45978.702425578704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45978.702425578704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45978.702425578704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45978.702425578704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45978.702425578704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45978.702425578704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45978.702425578704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45978.702425578704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45978.702425578704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45978.702425578704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45978.702425578704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45978.702425578704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45978.702425578704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45978.702425578704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45978.702425578704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45978.702425578704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45978.702425578704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45978.702425578704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45978.702425578704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45978.702425578704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45978.702425578704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45978.702425578704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34529</v>
      </c>
      <c r="E2" s="109" t="s">
        <v>39100</v>
      </c>
      <c r="F2" s="121">
        <v>45978.650567129633</v>
      </c>
      <c r="G2" s="104">
        <f t="shared" ref="G2:G54" ca="1" si="0">IFERROR(NOW()-F2,"-")</f>
        <v>5.1858449071005452E-2</v>
      </c>
      <c r="H2" s="121">
        <v>45978.650567129633</v>
      </c>
      <c r="I2" s="119" t="str">
        <f>IFERROR(VLOOKUP(D2,DB!A:F,6,0),"")</f>
        <v>Generator-SG</v>
      </c>
      <c r="J2" s="119" t="str">
        <f>IFERROR(VLOOKUP(D2,DB!A:G,7,0),"")</f>
        <v>Dead</v>
      </c>
      <c r="K2" s="122" t="s">
        <v>39128</v>
      </c>
      <c r="L2" s="123" t="str">
        <f>IFERROR(VLOOKUP(D2,DB!A:I,9,0),"")</f>
        <v>Latis</v>
      </c>
    </row>
    <row r="3" spans="1:16382" ht="31.5" customHeight="1">
      <c r="A3" s="118"/>
      <c r="B3" s="119" t="str">
        <f>IFERROR(VLOOKUP(D3,DB!A:K,11,0),"")</f>
        <v/>
      </c>
      <c r="C3" s="120"/>
      <c r="D3" s="119"/>
      <c r="E3" s="109"/>
      <c r="F3" s="121"/>
      <c r="G3" s="104">
        <f t="shared" ca="1" si="0"/>
        <v>45978.702425578704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45978.702425578704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45978.702425578704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45978.702425578704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45978.702425578704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45978.702425578704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45978.702425578704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45978.702425578704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45978.702425578704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45978.702425578704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45978.702425578704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45978.702425578704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45978.702425578704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45978.702425578704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45978.702425578704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45978.702425578704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45978.702425578704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45978.702425578704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45978.702425578704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45978.702425578704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45978.702425578704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45978.702425578704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45978.702425578704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45978.702425578704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45978.702425578704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45978.702425578704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45978.702425578704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45978.702425578704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45978.702425578704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45978.702425578704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45978.702425578704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45978.702425578704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45978.702425578704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45978.702425578704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45978.702425578704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45978.702425578704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45978.702425578704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45978.702425578704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45978.702425578704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45978.702425578704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45978.702425578704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45978.702425578704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45978.702425578704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45978.702425578704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45978.702425578704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45978.702425578704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45978.702425578704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45978.702425578704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45978.702425578704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45978.702425578704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45978.702425578704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45978.702425578704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45978.702425578704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45978.702425578704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45978.702425578704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45978.702425578704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45978.702425578704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45978.702425578704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45978.702425578704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45978.702425578704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45978.702425578704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45978.702425578704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45978.702425578704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45978.702425578704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45978.702425578704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45978.702425578704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45978.702425578704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45978.702425578704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45978.702425578704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45978.702425578704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45978.702425578704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45978.702425578704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45978.702425578704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45978.702425578704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45978.702425578704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45978.702425578704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45978.702425578704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45978.702425578704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45978.702425578704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45978.702425578704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45978.702425578704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45978.702425578704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45978.702425578704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45978.702425578704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45978.702425578704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45978.702425578704</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