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89" documentId="120_S{2AC9BD13-BADA-5192-A53E-5A8FF88502F6}" xr6:coauthVersionLast="47" xr6:coauthVersionMax="47" xr10:uidLastSave="{07AC7C61-A264-4BF3-A52F-B3779EDEFCA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<sst xmlns="http://schemas.openxmlformats.org/spreadsheetml/2006/main" count="180287" uniqueCount="39125">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</sst>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313.27849594907457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45976.226922106478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45976.226922106478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45976.226922106478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45976.226922106478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45976.226922106478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45976.226922106478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45976.226922106478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45976.226922106478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45976.226922106478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45976.226922106478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45976.226922106478</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45976.226922106478</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45976.226921875001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45976.226921875001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45976.226921875001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45976.226921875001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45976.226921875001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45976.226921875001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45976.226921875001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45976.226921875001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45976.226921875001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45976.226921875001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45976.226921875001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45976.226921875001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45976.226921875001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45976.226921875001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45976.226921875001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45976.226921875001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45976.226921875001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45976.226921875001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45976.226921875001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45976.226921875001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45976.226921875001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45976.226921875001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45976.226921875001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45976.226921875001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45976.226921875001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45976.226921875001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45976.226921875001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45976.226921875001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45976.226921875001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45976.226921875001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45976.226921875001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45976.226921875001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45976.226921875001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45976.226921875001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45976.226921875001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45976.226921875001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45976.226921875001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45976.226921875001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45976.226921875001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45976.226921875001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45976.226921875001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45976.226921875001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45976.226921875001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45976.226921875001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45976.226921875001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45976.226921875001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45976.226921875001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45976.226921875001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45976.226921875001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45976.226921875001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45976.226921875001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45976.226921875001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45976.226921875001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45976.226921875001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45976.226921875001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45976.226921875001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45976.226921875001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45976.226921875001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45976.226921875001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45976.226921875001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45976.226921875001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45976.226921875001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45976.226921875001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45976.226921875001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45976.226921875001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45976.226921875001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45976.226921875001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45976.226921875001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45976.226921875001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45976.226921875001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45976.226921875001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45976.226921875001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45976.226921875001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45976.226921875001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45976.226921875001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45976.226921875001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45976.226921875001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45976.226921875001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45976.226921875001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45976.226921875001</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151.22708414351655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0.17615798611222999</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45976.226921875001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45976.226921875001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45976.226921875001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45976.226921875001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45976.226921875001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45976.226921875001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45976.226921875001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45976.226921875001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45976.226921875001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45976.226921875001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45976.226921875001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45976.226921875001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45976.226921875001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45976.226921875001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45976.226921875001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45976.226921875001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45976.226921875001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45976.226921875001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45976.226921875001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45976.226921875001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45976.226921875001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45976.226921875001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45976.226921875001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45976.226921875001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45976.226921875001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45976.226921875001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45976.226921875001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45976.226921875001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45976.226921875001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45976.226921875001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45976.226921875001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45976.226921875001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45976.226921875001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45976.226922106478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45976.226922106478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45976.226922106478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45976.226922106478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45976.226922106478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45976.226922106478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45976.226922106478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45976.226922106478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45976.226922106478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45976.226922106478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45976.226922106478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45976.226922106478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45976.226922106478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45976.226922106478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45976.226922106478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45976.226922106478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45976.226922106478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45976.226922106478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45976.226922106478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45976.226922106478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45976.226922106478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45976.226922106478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45976.226922106478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45976.226922106478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45976.226922106478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45976.226922106478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45976.226922106478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45976.226922106478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45976.226922106478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45976.226922106478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45976.226922106478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45976.226922106478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45976.226922106478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45976.226922106478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45976.226922106478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45976.226922106478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45976.226922106478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45976.226922106478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45976.226922106478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45976.226922106478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45976.226922106478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45976.226922106478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45976.226922106478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45976.226922106478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45976.226922106478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45976.226922106478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45976.226922106478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45976.226922106478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45976.226922106478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45976.226922106478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45976.226922106478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45976.226922106478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45976.226922106478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45976.226922106478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45976.226922106478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45976.226922106478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45976.226922106478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45976.226922106478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45976.226922106478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45976.226922106478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45976.226922106478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45976.226922106478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45976.226922106478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45976.226922106478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45976.226922106478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45976.226922106478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45976.226922106478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45976.226922106478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45976.226922106478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45976.226922106478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45976.226922106478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45976.226922106478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45976.226922106478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45976.226922106478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45976.226922106478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45976.226922106478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45976.226922106478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45976.226922106478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45976.226922106478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45976.226922106478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45976.226922106478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45976.226922106478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45976.226922106478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45976.226922106478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45976.226922106478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45976.226922106478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45976.226922106478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45976.226922106478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45976.226922106478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45976.226922106478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45976.226922106478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45976.226922106478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45976.226922106478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45976.226922106478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45976.226922106478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45976.226922106478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45976.226922106478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45976.226922106478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45976.226922106478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45976.226922106478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45976.226922106478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45976.226922106478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45976.226922106478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45976.226922106478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45976.226922106478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45976.226922106478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45976.226922106478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45976.226922106478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45976.226922106478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45976.226922106478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45976.226922106478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45976.226922106478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45976.226922106478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45976.226922106478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45976.226922106478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45976.226922106478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45976.226922106478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45976.226922106478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45976.226922106478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45976.226922106478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45976.226922106478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45976.226922106478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45976.226922106478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45976.226922106478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45976.226922106478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45976.226922106478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45976.226922106478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45976.226922106478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45976.226922106478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45976.226922106478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45976.226922106478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45976.226922106478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45976.226922106478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45976.226922106478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45976.226922106478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45976.226922106478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45976.226922106478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45976.226922106478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45976.226922106478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45976.226922106478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45976.226922106478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45976.226922106478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45976.226922106478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45976.226922106478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45976.226922106478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45976.226922106478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45976.226922106478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45976.226922106478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45976.226922106478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45976.226922106478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45976.226922106478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45976.226922106478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45976.226922106478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45976.226922106478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45976.226922106478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45976.226922106478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45976.226922106478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45976.226922106478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45976.226922106478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45976.226922106478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45976.226922106478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45976.226922106478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45976.226922106478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45976.226922106478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45976.226922106478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45976.226922106478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45976.226922106478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45976.226922106478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45976.226922106478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45976.226922106478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45976.226922106478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45976.226922106478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45976.226922106478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45976.226922106478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45976.226922106478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45976.226922106478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45976.226922106478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45976.226922106478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45976.226922106478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45976.226922106478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45976.226922106478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45976.226922106478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45976.226922106478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45976.226922106478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45976.226922106478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45976.226922106478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45976.226922106478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45976.226922106478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45976.226922106478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45976.226922106478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45976.226922106478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45976.226922106478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45976.226922106478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45976.226922106478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45976.226922106478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45976.226922106478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45976.226922106478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45976.226922106478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45976.226922106478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45976.226922106478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45976.226922106478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45976.226922106478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45976.226922106478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45976.226922106478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45976.226922106478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45976.226922106478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45976.226922106478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45976.226922106478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45976.226922106478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45976.226922106478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45976.226922106478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45976.226922106478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45976.226922106478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45976.226922106478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45976.226922106478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45976.226922106478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45976.226922106478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45976.226922106478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45976.226922106478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45976.226922106478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45976.226922106478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45976.226922106478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45976.226922106478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45976.226922106478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45976.226922106478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45976.226922106478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45976.226922106478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45976.226922106478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45976.226922106478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45976.226922106478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45976.226922106478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45976.226922106478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45976.226922106478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45976.226922106478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45976.226922106478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45976.226922106478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45976.226922106478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45976.226922106478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45976.226922106478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45976.226922106478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45976.226922106478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45976.226922106478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45976.226922106478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45976.226922106478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45976.226922106478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45976.226922106478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45976.226922106478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45976.226922106478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45976.226922106478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45976.226922106478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45976.226922106478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45976.226922106478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45976.226922106478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45976.226922106478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45976.226922106478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45976.226922106478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45976.226922106478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45976.226922106478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45976.226922106478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45976.226922106478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45976.226922106478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45976.226922106478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45976.226922106478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45976.226922106478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45976.226922106478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45976.226922106478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45976.226922106478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45976.226922106478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45976.226922106478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45976.226922106478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45976.226922106478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45976.226922106478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45976.226922106478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45976.226922106478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45976.226922106478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45976.226922106478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45976.226922106478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45976.226922106478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45976.226922106478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45976.226922106478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45976.226922106478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45976.226922106478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45976.226922106478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45976.226922106478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45976.226922106478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45976.226922106478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45976.226922106478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45976.226922106478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45976.226922106478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45976.226922106478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45976.226922106478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45976.226922106478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45976.226922106478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45976.226922106478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45976.226922106478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45976.226922106478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45976.226922106478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45976.226922106478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45976.226922106478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45976.226922106478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45976.226922106478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45976.226922106478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45976.226922106478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45976.226922106478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45976.226922106478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45976.226922106478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45976.226922106478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45976.226922106478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45976.226922106478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45976.226922106478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45976.226922106478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45976.226922106478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45976.226922106478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45976.226922106478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45976.226922106478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45976.226922106478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45976.226922106478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45976.226922106478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45976.226922106478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45976.226922106478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45976.226922106478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45976.226922106478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45976.226922106478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45976.226922106478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45976.226922106478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45976.226922106478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45976.226922106478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45976.226922106478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45976.226922106478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45976.226922106478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45976.226922106478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45976.226922106478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45976.226922106478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45976.226922106478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45976.226922106478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45976.226922106478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45976.226922106478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45976.226922106478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45976.226922106478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45976.226922106478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45976.226922106478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45976.226922106478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45976.226922106478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45976.226922106478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45976.226922106478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45976.226922106478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45976.226922106478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45976.226922106478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45976.226922106478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45976.226922106478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45976.226922106478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45976.226922106478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45976.226922106478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45976.226922106478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45976.226922106478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45976.226922106478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45976.226922106478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45976.226922106478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45976.226922106478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45976.226922106478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45976.226922106478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45976.226922106478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45976.226922106478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45976.226922106478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45976.226922106478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45976.226922106478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45976.226922106478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45976.226922106478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45976.226922106478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45976.226922106478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45976.226922106478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45976.226922106478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45976.226922106478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45976.226922106478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45976.226922106478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45976.226922106478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45976.226922106478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45976.226922106478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45976.226922106478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45976.226922106478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45976.226922106478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45976.226922106478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45976.226922106478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45976.226922106478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45976.226922106478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45976.226922106478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45976.226922106478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45976.226922106478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45976.226922106478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45976.226922106478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45976.226922106478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45976.226922106478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45976.226922106478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45976.226922106478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45976.226922106478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45976.226922106478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45976.226922106478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45976.226922106478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45976.226922106478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45976.226922106478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45976.226922106478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45976.226922106478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45976.226922106478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45976.226922106478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45976.226922106478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45976.226922106478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45976.226922106478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45976.226922106478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45976.226922106478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45976.226922106478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45976.226922106478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45976.226922106478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45976.226922106478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45976.226922106478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45976.226922106478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45976.226922106478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45976.226922106478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45976.226922106478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45976.226922106478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45976.226922106478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45976.226922106478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45976.226922106478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45976.226922106478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45976.226922106478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45976.226922106478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45976.226922106478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45976.226922106478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45976.226922106478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45976.226922106478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45976.226922106478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45976.226922106478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45976.226922106478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45976.226922106478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45976.226922106478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45976.226922106478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45976.226922106478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45976.226922106478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45976.226922106478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45976.226922106478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45976.226922106478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45976.226922106478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45976.226922106478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45976.226922106478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45976.226922106478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45976.226922106478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45976.226922106478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45976.226922106478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45976.226922106478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45976.226922106478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45976.226922106478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45976.226922106478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45976.226922106478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45976.226922106478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45976.226922106478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45976.226922106478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45976.226922106478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45976.226922106478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45976.226922106478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45976.226922106478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45976.226922106478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45976.226922106478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45976.226922106478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45976.226922106478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45976.226922106478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45976.226922106478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45976.226922106478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45976.226922106478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45976.226922106478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45976.226922106478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45976.226922106478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45976.226922106478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45976.226922106478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45976.226922106478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45976.226922106478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45976.226922106478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45976.226922106478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45976.226922106478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45976.226922106478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45976.226922106478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45976.226922106478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45976.226922106478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45976.226922106478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45976.226922106478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45976.226922106478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45976.226922106478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45976.226922106478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45976.226922106478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45976.226922106478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45976.226922106478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45976.226922106478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45976.226922106478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45976.226922106478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45976.226922106478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45976.226922106478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45976.226922106478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45976.226922106478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45976.226922106478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45976.226922106478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45976.226922106478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45976.226922106478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45976.226922106478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45976.226922106478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45976.226922106478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45976.226922106478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45976.226922106478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45976.226922106478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45976.226922106478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45976.226922106478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45976.226922106478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45976.226922106478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45976.226922106478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45976.226922106478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45976.226922106478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45976.226922106478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45976.226922106478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45976.226922106478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45976.226922106478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45976.226922106478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45976.226922106478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45976.226922106478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45976.226922106478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45976.226922106478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45976.226922106478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45976.226922106478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45976.226922106478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45976.226922106478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45976.226922106478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45976.226922106478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45976.226922106478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45976.226922106478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45976.226922106478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45976.226922106478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45976.226922106478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45976.226922106478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45976.226922106478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45976.226922106478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45976.226922106478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45976.226922106478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45976.226922106478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45976.226922106478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45976.226922106478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45976.226922106478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45976.226922106478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45976.226922106478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45976.226922106478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45976.226922106478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45976.226922106478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45976.226922106478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45976.226922106478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45976.226922106478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45976.226922106478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45976.226922106478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45976.226922106478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45976.226922106478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45976.226922106478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45976.226922106478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45976.226922106478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45976.226922106478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45976.226922106478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45976.226922106478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45976.226922106478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45976.226922106478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45976.226922106478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45976.226922106478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45976.226922106478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45976.226922106478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45976.226922106478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45976.226922106478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45976.226922106478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45976.226922106478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45976.226922106478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45976.226922106478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45976.226922106478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45976.226922106478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45976.226922106478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45976.226922106478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45976.226922106478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45976.226922106478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45976.226922106478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45976.226922106478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45976.226922106478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45976.226922106478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45976.226922106478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45976.226922106478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45976.226922106478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45976.226922106478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45976.226922106478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45976.226922106478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45976.226922106478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45976.226922106478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45976.226922106478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45976.226922106478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45976.226922106478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45976.226922106478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45976.226922106478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45976.226922106478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45976.226922106478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45976.226922106478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45976.226922106478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45976.226922106478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45976.226922106478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45976.226922106478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45976.226922106478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45976.226922106478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45976.226922106478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45976.226922106478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45976.226922106478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45976.226922106478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45976.226922106478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45976.226922106478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45976.226922106478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45976.226922106478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45976.226922106478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45976.226922106478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45976.226922106478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45976.226922106478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45976.226922106478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45976.226922106478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45976.226922106478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45976.226922106478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45976.226922106478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45976.226922106478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45976.226922106478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45976.226922106478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45976.226922106478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45976.226922106478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45976.226922106478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45976.226922106478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45976.226922106478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45976.226922106478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45976.226922106478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45976.226922106478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45976.226922106478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45976.226922106478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45976.226922106478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45976.226922106478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45976.226922106478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45976.226922106478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45976.226922106478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45976.226922106478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45976.226922106478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45976.226922106478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45976.226922106478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45976.226922106478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45976.226922106478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45976.226922106478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45976.226922106478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45976.226922106478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45976.226922106478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45976.226922106478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45976.226922106478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45976.226922106478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45976.226922106478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45976.226922106478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45976.226922106478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45976.226922106478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45976.226922106478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45976.226922106478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45976.226922106478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45976.226922106478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45976.226922106478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45976.226922106478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45976.226922106478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45976.226922106478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45976.226922106478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45976.226922106478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45976.226922106478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45976.226922106478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45976.226922106478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45976.226922106478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45976.226922106478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45976.226922106478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45976.226922106478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45976.226922106478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45976.226922106478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45976.226922106478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45976.226922106478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45976.226922106478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45976.226922106478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45976.226922106478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45976.226922106478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45976.226922106478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45976.226922106478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45976.226922106478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45976.226922106478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45976.226922106478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45976.226922106478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45976.226922106478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45976.226922106478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45976.226922106478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45976.226922106478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45976.226922106478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45976.226922106478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45976.226922106478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45976.226922106478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45976.226922106478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45976.226922106478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45976.226922106478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45976.226922106478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45976.226922106478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45976.226922106478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45976.226922106478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45976.226922106478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45976.226922106478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45976.226922106478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45976.226922106478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45976.226922106478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45976.226922106478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45976.226922106478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45976.226922106478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45976.226922106478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45976.226922106478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45976.226922106478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45976.226922106478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45976.226922106478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45976.226922106478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45976.226922106478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45976.226922106478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45976.226922106478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45976.226922106478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45976.226922106478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45976.226922106478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45976.226922106478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45976.226922106478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45976.226922106478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45976.226922106478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45976.226922106478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45976.226922106478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45976.226922106478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45976.226922106478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45976.226922106478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45976.226922106478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45976.226922106478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45976.226922106478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45976.226922106478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45976.226922106478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45976.226922106478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45976.226922106478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45976.226922106478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45976.226922106478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45976.226922106478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45976.226922106478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45976.226922106478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45976.226922106478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45976.226922106478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45976.226922106478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45976.226922106478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45976.226922106478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45976.226922106478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45976.226922106478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45976.226922106478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45976.226922106478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45976.226922106478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45976.226922106478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45976.226922106478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45976.226922106478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45976.226922106478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45976.226922106478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45976.226922106478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45976.226922106478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45976.226922106478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45976.226922106478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45976.226922106478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45976.226922106478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45976.226922106478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45976.226922106478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45976.226922106478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45976.226922106478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45976.226922106478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45976.226922106478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45976.226922106478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45976.226922106478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45976.226922106478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45976.226922106478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45976.226922106478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45976.226922106478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45976.226922106478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45976.226922106478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45976.226922106478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45976.226922106478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45976.226922106478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45976.226922106478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45976.226922106478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45976.226922106478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45976.226922106478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45976.226922106478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45976.226922106478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45976.226922106478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45976.226922106478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45976.226922106478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45976.226922106478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45976.226922106478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45976.226922106478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45976.226922106478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45976.226922106478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45976.226922106478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45976.226922106478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45976.226922106478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45976.226922106478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45976.226922106478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45976.226922106478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45976.226922106478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45976.226922106478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45976.226922106478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45976.226922106478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45976.226922106478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45976.226922106478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45976.226922106478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45976.226922106478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45976.226922106478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45976.226922106478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45976.226922106478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45976.226922106478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45976.226922106478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45976.226922106478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45976.226922106478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45976.226922106478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45976.226922106478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45976.226922106478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45976.226922106478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45976.226922106478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45976.226922106478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45976.226922106478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45976.226922106478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45976.226922106478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45976.226922106478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45976.226922106478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45976.226922106478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45976.226922106478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45976.226922106478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45976.226922106478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45976.226922106478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45976.226922106478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45976.226922106478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45976.226922106478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45976.226922106478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45976.226922106478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45976.226922106478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45976.226922106478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45976.226922106478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45976.226922106478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45976.226922106478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45976.226922106478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45976.226922106478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45976.226922106478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45976.226922106478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45976.226922106478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45976.226922106478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45976.226922106478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45976.226922106478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45976.226922106478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45976.226922106478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45976.226922106478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45976.226922106478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45976.226922106478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45976.226922106478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45976.226922106478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45976.226922106478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45976.226922106478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45976.226922106478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45976.226922106478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45976.226922106478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45976.226922106478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45976.226922106478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45976.226922106478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45976.226922106478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45976.226922106478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45976.226922106478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45976.226922106478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45976.226922106478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45976.226922106478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45976.226922106478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45976.226922106478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45976.226922106478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45976.226922106478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45976.226922106478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45976.226922106478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45976.226922106478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45976.226922106478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45976.226922106478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45976.226922106478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45976.226922106478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45976.226922106478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45976.226922106478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45976.226922106478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45976.226922106478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45976.226922106478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45976.226922106478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45976.226922106478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45976.226922106478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45976.226922106478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45976.226922106478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45976.226922106478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45976.226922106478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45976.226922106478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45976.226922106478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45976.226922106478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45976.226922106478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45976.226922106478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45976.226922106478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45976.226922106478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45976.226922106478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45976.226922106478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45976.226922106478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45976.226922106478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45976.226922106478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45976.226922106478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45976.226922106478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45976.226922106478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45976.226922106478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45976.226922106478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45976.226922106478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45976.226922106478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45976.226922106478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45976.226922106478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45976.226922106478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45976.226922106478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45976.226922106478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45976.226922106478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45976.226922106478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45976.226922106478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45976.226922106478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45976.226922106478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45976.226922106478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45976.226922106478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45976.226922106478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45976.226922106478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45976.226922106478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45976.226922106478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45976.226922106478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45976.226922106478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45976.226922106478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45976.226922106478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45976.226922106478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45976.226922106478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45976.226922106478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45976.226922106478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45976.226922106478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45976.226922106478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45976.226922106478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45976.226922106478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45976.226922106478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45976.226922106478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45976.226922106478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45976.226922106478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45976.226922106478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45976.226922106478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45976.226922106478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45976.226922106478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45976.226922106478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45976.226922106478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45976.226922106478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45976.226922106478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45976.226922106478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45976.226922106478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45976.226922106478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45976.226922106478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45976.226922106478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45976.226922106478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45976.226922106478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45976.226922106478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45976.226922106478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45976.226922106478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45976.226922106478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45976.226922106478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45976.226922106478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45976.226922106478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45976.226922106478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45976.226922106478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45976.226922106478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45976.226922106478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45976.226922106478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45976.226922106478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45976.226922106478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45976.226922106478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45976.226922106478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45976.226922106478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45976.226922106478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45976.226922106478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45976.226922106478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45976.226922106478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45976.226922106478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45976.226922106478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45976.226922106478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45976.226922106478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45976.226922106478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45976.226922106478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45976.226922106478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45976.226922106478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45976.226922106478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45976.226922106478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45976.226922106478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45976.226922106478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45976.226922106478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45976.226922106478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45976.226922106478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45976.226922106478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45976.226922106478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45976.226922106478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45976.226922106478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45976.226922106478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45976.226922106478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45976.226922106478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45976.226922106478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45976.226922106478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45976.226922106478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45976.226922106478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45976.226922106478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45976.226922106478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45976.226922106478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45976.226922106478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45976.226922106478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45976.226922106478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45976.226922106478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45976.226922106478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45976.226922106478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45976.226922106478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45976.226922106478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45976.226922106478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45976.226922106478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45976.226922106478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45976.226922106478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45976.226922106478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45976.226922106478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45976.226922106478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45976.226922106478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tabSelected="1" workbookViewId="0">
      <selection activeCell="C9" sqref="C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272.74620451388182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0.42369270833296468</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0.29757002314727288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0.18179456018697238</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4.2153356480412185E-2</v>
      </c>
      <c r="H6" s="96">
        <v>45976.176817129628</v>
      </c>
      <c r="I6" s="135" t="str">
        <f>IFERROR(VLOOKUP(D6,DB!A:F,6,0),"")</f>
        <v>SCECO</v>
      </c>
      <c r="J6" s="135" t="str">
        <f>IFERROR(VLOOKUP(D6,DB!A:G,7,0),"")</f>
        <v>Dead</v>
      </c>
      <c r="K6" s="98" t="s">
        <v>39116</v>
      </c>
      <c r="L6" s="92" t="str">
        <f>IFERROR(VLOOKUP(D6,DB!A:I,9,0),"")</f>
        <v>Latis</v>
      </c>
    </row>
    <row r="7" spans="1:16" ht="15" customHeight="1">
      <c r="A7" s="135"/>
      <c r="B7" s="135" t="str">
        <f>IFERROR(VLOOKUP(D7,DB!A:K,11,0),"")</f>
        <v>R4</v>
      </c>
      <c r="C7" s="94">
        <v>1</v>
      </c>
      <c r="D7" s="92" t="s">
        <v>37546</v>
      </c>
      <c r="E7" s="95" t="s">
        <v>39021</v>
      </c>
      <c r="F7" s="96"/>
      <c r="G7" s="97">
        <f ca="1">IFERROR(NOW()-F7,"")</f>
        <v>45976.226921875001</v>
      </c>
      <c r="H7" s="96"/>
      <c r="I7" s="135" t="str">
        <f>IFERROR(VLOOKUP(D7,DB!A:F,6,0),"")</f>
        <v>Generator-SG</v>
      </c>
      <c r="J7" s="135" t="str">
        <f>IFERROR(VLOOKUP(D7,DB!A:G,7,0),"")</f>
        <v>Dead</v>
      </c>
      <c r="K7" s="98"/>
      <c r="L7" s="92" t="str">
        <f>IFERROR(VLOOKUP(D7,DB!A:I,9,0),"")</f>
        <v>Latis</v>
      </c>
    </row>
    <row r="8" spans="1:16" ht="15" customHeight="1">
      <c r="A8" s="135"/>
      <c r="B8" s="135" t="str">
        <f>IFERROR(VLOOKUP(D8,DB!A:K,11,0),"")</f>
        <v/>
      </c>
      <c r="C8" s="94"/>
      <c r="D8" s="92"/>
      <c r="E8" s="95"/>
      <c r="F8" s="96"/>
      <c r="G8" s="97">
        <f ca="1">IFERROR(NOW()-F8,"")</f>
        <v>45976.226921875001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45976.226921875001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45976.226921875001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45976.226921875001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45976.226921875001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45976.226921875001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45976.226921875001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45976.226921875001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45976.226921875001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45976.226921875001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45976.226921875001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45976.226921875001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45976.226921875001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45976.226921875001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45976.226921875001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45976.226921875001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45976.226921875001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45976.226921875001</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84.394861921289703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50.038044791661378</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27.565810995365609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3" ca="1" si="2">IFERROR(NOW()-F6,"")</f>
        <v>45976.226922106478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45976.226922106478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45976.226922106478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45976.226922106478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45976.226922106478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45976.226922106478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45976.226922106478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45976.226922106478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45976.226922106478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45976.226922106478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45976.226922106478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45976.226922106478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45976.226922106478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45976.226922106478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45976.226922106478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45976.226922106478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45976.226922106478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45976.226922106478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45976.226922106478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45976.226922106478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45976.226922106478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45976.226922106478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45976.226922106478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45976.226922106478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45976.226922106478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45976.226922106478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45976.226922106478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45976.226922106478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45976.226922106478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45976.226922106478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45976.226922106478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45976.226922106478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45976.226922106478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45976.226922106478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45976.226922106478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45976.226922106478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45976.226922106478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45976.226922106478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45976.226922106478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45976.226922106478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45976.226922106478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45976.226922106478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45976.226922106478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45976.226922106478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45976.226922106478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45976.226922106478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45976.226922106478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45976.226922106478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45976.226922106478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45976.226922106478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45976.226922106478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45976.226922106478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45976.226922106478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45976.226922106478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45976.226922106478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45976.226922106478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45976.226922106478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45976.226922106478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45976.226922106478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45976.226922106478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45976.226922106478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45976.226922106478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45976.226922106478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45976.226922106478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45976.226922106478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45976.226922106478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45976.226922106478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45976.226922106478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45976.226922106478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45976.226922106478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45976.226922106478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45976.226922106478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45976.226922106478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45976.226922106478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45976.226922106478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45976.226922106478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45976.226922106478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45976.226922106478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45976.226922106478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45976.226922106478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45976.226922106478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45976.226922106478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45976.226922106478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45976.226922106478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45976.226922106478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45976.226922106478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45976.226922106478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45976.226922106478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45976.226922106478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45976.226922106478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45976.226922106478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45976.226922106478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45976.226922106478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45976.226922106478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45976.226922106478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45976.226922106478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45976.226922106478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45976.226922106478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45976.226922106478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45976.226922106478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45976.226922106478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45976.226922106478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45976.226922106478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45976.226922106478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45976.226922106478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45976.226922106478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45976.226922106478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45976.226922106478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45976.226922106478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45976.226922106478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45976.226922106478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45976.226922106478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45976.226922106478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45976.226922106478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45976.226922106478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45976.226922106478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45976.226922106478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45976.226922106478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45976.226922106478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45976.226922106478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45976.226922106478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45976.226922106478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45976.226922106478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45976.226922106478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45976.226922106478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45976.226922106478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45976.226922106478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45976.226922106478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45976.226922106478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45976.226922106478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45976.226922106478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45976.226922106478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45976.226922106478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45976.226922106478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45976.226922106478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45976.226922106478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45976.226922106478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45976.226922106478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45976.226922106478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45976.226922106478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45976.226922106478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45976.226922106478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45976.226922106478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45976.226922106478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45976.226922106478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45976.226922106478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45976.226922106478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45976.226922106478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45976.226922106478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45976.226922106478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45976.226922106478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45976.226922106478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45976.226922106478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45976.226922106478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45976.226922106478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45976.226922106478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45976.226922106478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45976.226922106478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45976.226922106478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45976.226922106478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45976.226922106478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45976.226922106478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45976.226922106478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45976.226922106478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45976.226922106478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45976.226922106478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45976.226922106478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45976.226922106478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45976.226922106478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45976.226922106478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45976.226922106478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45976.226922106478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45976.226922106478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45976.226922106478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45976.226922106478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45976.226922106478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45976.226922106478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45976.226922106478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45976.226922106478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45976.226922106478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45976.226922106478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45976.226922106478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45976.226922106478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45976.226922106478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45976.226922106478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45976.226922106478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45976.226922106478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45976.226922106478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45976.226922106478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45976.226922106478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45976.226922106478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45976.226922106478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45976.226922106478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45976.226922106478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45976.226922106478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45976.226921875001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45976.226921875001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45976.226921875001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45976.226921875001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45976.226921875001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45976.226921875001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45976.226921875001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45976.226921875001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45976.226921875001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45976.226921875001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45976.226921875001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45976.226922106478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45976.226922106478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45976.226922106478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45976.226922106478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45976.226922106478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45976.226922106478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45976.226922106478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45976.226922106478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45976.226922106478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45976.226922106478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45976.226922106478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45976.226922106478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45976.226922106478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45976.226922106478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45976.226922106478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45976.226922106478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45976.226922106478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45976.226922106478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45976.226922106478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45976.226922106478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45976.226922106478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45976.226922106478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45976.226922106478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45976.226922106478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45976.226922106478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45976.226922106478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45976.226922106478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45976.226922106478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45976.226922106478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45976.226922106478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45976.226922106478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45976.226922106478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45976.226922106478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45976.226922106478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45976.226922106478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45976.226922106478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45976.226922106478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45976.226922106478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45976.226922106478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45976.226922106478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45976.226922106478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45976.226922106478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45976.226922106478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45976.226922106478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45976.226922106478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45976.226922106478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45976.226922106478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45976.226922106478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45976.226922106478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45976.226922106478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45976.226922106478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45976.226922106478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45976.226922106478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45976.226922106478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45976.226922106478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45976.226922106478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45976.226922106478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45976.226922106478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45976.226922106478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45976.226922106478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45976.226922106478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45976.226922106478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45976.226922106478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45976.226922106478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45976.226922106478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45976.226922106478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45976.226922106478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45976.226922106478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45976.226922106478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45976.226922106478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45976.226922106478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45976.226922106478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45976.226922106478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45976.226922106478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45976.226922106478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45976.226922106478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45976.226922106478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45976.226922106478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45976.226922106478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45976.226922106478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45976.226922106478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45976.226922106478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45976.226922106478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45976.226922106478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45976.226922106478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45976.226922106478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45976.226922106478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45976.226922106478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45976.226922106478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45976.226922106478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45976.226922106478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45976.226922106478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45976.226922106478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45976.226922106478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45976.226922106478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45976.226922106478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45976.226922106478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45976.226922106478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45976.226922106478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45976.226922106478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45976.226922106478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45976.226922106478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45976.226922106478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45976.226922106478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45976.226922106478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45976.226922106478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45976.226922106478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45976.226922106478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45976.226922106478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45976.226922106478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45976.226922106478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